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hospnet-my.sharepoint.com/personal/00148770_hosp_go_jp/Documents/デスクトップ/"/>
    </mc:Choice>
  </mc:AlternateContent>
  <xr:revisionPtr revIDLastSave="0" documentId="8_{EEEF901D-78B6-43F5-9A0F-903561409692}" xr6:coauthVersionLast="47" xr6:coauthVersionMax="47" xr10:uidLastSave="{00000000-0000-0000-0000-000000000000}"/>
  <bookViews>
    <workbookView xWindow="-120" yWindow="-120" windowWidth="29040" windowHeight="15720" tabRatio="800" activeTab="4" xr2:uid="{00000000-000D-0000-FFFF-FFFF00000000}"/>
  </bookViews>
  <sheets>
    <sheet name="はじめに" sheetId="23" r:id="rId1"/>
    <sheet name="積算書（固定費） " sheetId="19" r:id="rId2"/>
    <sheet name="①研究経費ポイント算出表" sheetId="4" r:id="rId3"/>
    <sheet name="②人件費ポイント算出表" sheetId="18" r:id="rId4"/>
    <sheet name="積算書（変動費）" sheetId="21" r:id="rId5"/>
  </sheets>
  <definedNames>
    <definedName name="_xlnm.Print_Area" localSheetId="2">①研究経費ポイント算出表!$A$1:$J$33</definedName>
    <definedName name="_xlnm.Print_Area" localSheetId="3">②人件費ポイント算出表!$A$1:$H$32</definedName>
    <definedName name="_xlnm.Print_Area" localSheetId="0">はじめに!$A$1:$H$13</definedName>
    <definedName name="_xlnm.Print_Area" localSheetId="1">'積算書（固定費） '!$A$1:$J$15</definedName>
    <definedName name="_xlnm.Print_Area" localSheetId="4">'積算書（変動費）'!$A$1:$K$35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9" l="1"/>
  <c r="C2" i="19"/>
  <c r="C3" i="21"/>
  <c r="C2" i="21"/>
  <c r="C2" i="18"/>
  <c r="C2" i="4"/>
  <c r="H9" i="21"/>
  <c r="C3" i="18"/>
  <c r="C3" i="4"/>
  <c r="G10" i="18"/>
  <c r="G11" i="18"/>
  <c r="F12" i="18"/>
  <c r="G12" i="18" s="1"/>
  <c r="F13" i="18"/>
  <c r="G13" i="18" s="1"/>
  <c r="F14" i="18"/>
  <c r="G14" i="18" s="1"/>
  <c r="F15" i="18"/>
  <c r="G15" i="18" s="1"/>
  <c r="F16" i="18"/>
  <c r="G16" i="18" s="1"/>
  <c r="F17" i="18"/>
  <c r="G17" i="18" s="1"/>
  <c r="F18" i="18"/>
  <c r="G18" i="18" s="1"/>
  <c r="F19" i="18"/>
  <c r="G19" i="18" s="1"/>
  <c r="F20" i="18"/>
  <c r="G20" i="18" s="1"/>
  <c r="F21" i="18"/>
  <c r="G21" i="18" s="1"/>
  <c r="F22" i="18"/>
  <c r="G22" i="18" s="1"/>
  <c r="F23" i="18"/>
  <c r="G23" i="18" s="1"/>
  <c r="F24" i="18"/>
  <c r="G24" i="18" s="1"/>
  <c r="F25" i="18"/>
  <c r="G25" i="18" s="1"/>
  <c r="G26" i="18"/>
  <c r="G27" i="18"/>
  <c r="G28" i="18"/>
  <c r="G29" i="18"/>
  <c r="G30" i="18"/>
  <c r="G31" i="18"/>
  <c r="G32" i="18" l="1"/>
  <c r="H7" i="21" s="1"/>
  <c r="J25" i="4"/>
  <c r="F22" i="21" l="1"/>
  <c r="G8" i="19" l="1"/>
  <c r="H12" i="21" l="1"/>
  <c r="J20" i="4" l="1"/>
  <c r="J22" i="4" l="1"/>
  <c r="J23" i="4"/>
  <c r="J27" i="4"/>
  <c r="J24" i="4"/>
  <c r="J28" i="4"/>
  <c r="J29" i="4"/>
  <c r="J30" i="4"/>
  <c r="J26" i="4"/>
  <c r="J31" i="4"/>
  <c r="J32" i="4"/>
  <c r="J18" i="4"/>
  <c r="J19" i="4"/>
  <c r="J17" i="4"/>
  <c r="J15" i="4"/>
  <c r="J14" i="4"/>
  <c r="J13" i="4"/>
  <c r="J11" i="4"/>
  <c r="J12" i="4"/>
  <c r="J10" i="4"/>
  <c r="J21" i="4"/>
  <c r="J16" i="4"/>
  <c r="J33" i="4" l="1"/>
  <c r="H6" i="21" s="1"/>
  <c r="H10" i="21" s="1"/>
  <c r="H14" i="21" l="1"/>
  <c r="H16" i="21" s="1"/>
  <c r="H18" i="21" s="1"/>
  <c r="H22" i="21" l="1"/>
  <c r="H29" i="21"/>
  <c r="H23" i="21"/>
  <c r="H21" i="21"/>
  <c r="H28" i="21" s="1"/>
  <c r="H27" i="21"/>
</calcChain>
</file>

<file path=xl/sharedStrings.xml><?xml version="1.0" encoding="utf-8"?>
<sst xmlns="http://schemas.openxmlformats.org/spreadsheetml/2006/main" count="341" uniqueCount="216">
  <si>
    <t>入院・外来の別</t>
    <rPh sb="0" eb="2">
      <t>ニュウイン</t>
    </rPh>
    <rPh sb="3" eb="5">
      <t>ガイライ</t>
    </rPh>
    <rPh sb="6" eb="7">
      <t>ベツ</t>
    </rPh>
    <phoneticPr fontId="1"/>
  </si>
  <si>
    <t>ﾎﾟｲﾝﾄ数</t>
    <rPh sb="5" eb="6">
      <t>スウ</t>
    </rPh>
    <phoneticPr fontId="1"/>
  </si>
  <si>
    <t>軽度</t>
    <rPh sb="0" eb="2">
      <t>ケイド</t>
    </rPh>
    <phoneticPr fontId="1"/>
  </si>
  <si>
    <t>中等度</t>
    <rPh sb="0" eb="2">
      <t>チュウトウ</t>
    </rPh>
    <rPh sb="2" eb="3">
      <t>ド</t>
    </rPh>
    <phoneticPr fontId="1"/>
  </si>
  <si>
    <t>外来</t>
    <rPh sb="0" eb="2">
      <t>ガイライ</t>
    </rPh>
    <phoneticPr fontId="1"/>
  </si>
  <si>
    <t>入院</t>
    <rPh sb="0" eb="2">
      <t>ニュウイン</t>
    </rPh>
    <phoneticPr fontId="1"/>
  </si>
  <si>
    <t>治験薬の投与の経路</t>
    <rPh sb="0" eb="2">
      <t>チケン</t>
    </rPh>
    <rPh sb="2" eb="3">
      <t>ヤク</t>
    </rPh>
    <rPh sb="4" eb="6">
      <t>トウヨ</t>
    </rPh>
    <rPh sb="7" eb="9">
      <t>ケイロ</t>
    </rPh>
    <phoneticPr fontId="1"/>
  </si>
  <si>
    <t>皮下・筋注</t>
    <rPh sb="0" eb="2">
      <t>ヒカ</t>
    </rPh>
    <rPh sb="3" eb="4">
      <t>キン</t>
    </rPh>
    <rPh sb="4" eb="5">
      <t>チュウ</t>
    </rPh>
    <phoneticPr fontId="1"/>
  </si>
  <si>
    <t>成人</t>
    <rPh sb="0" eb="2">
      <t>セイジン</t>
    </rPh>
    <phoneticPr fontId="1"/>
  </si>
  <si>
    <t>ウエイト</t>
  </si>
  <si>
    <t>対象疾患の重篤度</t>
    <rPh sb="0" eb="2">
      <t>タイショウ</t>
    </rPh>
    <rPh sb="2" eb="4">
      <t>シッカン</t>
    </rPh>
    <rPh sb="5" eb="7">
      <t>ジュウトク</t>
    </rPh>
    <rPh sb="7" eb="8">
      <t>ド</t>
    </rPh>
    <phoneticPr fontId="1"/>
  </si>
  <si>
    <t>重症または重篤</t>
    <rPh sb="0" eb="2">
      <t>ジュウショウ</t>
    </rPh>
    <rPh sb="5" eb="7">
      <t>ジュウトク</t>
    </rPh>
    <phoneticPr fontId="1"/>
  </si>
  <si>
    <t>治験薬製造承認の状況</t>
    <rPh sb="0" eb="2">
      <t>チケン</t>
    </rPh>
    <rPh sb="2" eb="3">
      <t>ヤク</t>
    </rPh>
    <rPh sb="3" eb="5">
      <t>セイゾウ</t>
    </rPh>
    <rPh sb="5" eb="7">
      <t>ショウニン</t>
    </rPh>
    <rPh sb="8" eb="10">
      <t>ジョウキョウ</t>
    </rPh>
    <phoneticPr fontId="1"/>
  </si>
  <si>
    <t>未承認</t>
    <rPh sb="0" eb="3">
      <t>ミショウニン</t>
    </rPh>
    <phoneticPr fontId="1"/>
  </si>
  <si>
    <t>デザイン</t>
    <phoneticPr fontId="1"/>
  </si>
  <si>
    <t>単盲検</t>
    <rPh sb="0" eb="1">
      <t>タン</t>
    </rPh>
    <rPh sb="1" eb="2">
      <t>モウ</t>
    </rPh>
    <rPh sb="2" eb="3">
      <t>ケン</t>
    </rPh>
    <phoneticPr fontId="1"/>
  </si>
  <si>
    <t>二重盲検</t>
    <rPh sb="0" eb="2">
      <t>ニジュウ</t>
    </rPh>
    <rPh sb="2" eb="3">
      <t>モウケン</t>
    </rPh>
    <rPh sb="3" eb="4">
      <t>ケン</t>
    </rPh>
    <phoneticPr fontId="1"/>
  </si>
  <si>
    <t>併用薬の使用</t>
    <rPh sb="0" eb="2">
      <t>ヘイヨウ</t>
    </rPh>
    <rPh sb="2" eb="3">
      <t>ヤク</t>
    </rPh>
    <rPh sb="4" eb="6">
      <t>シヨウ</t>
    </rPh>
    <phoneticPr fontId="1"/>
  </si>
  <si>
    <t>同効薬のみ禁止</t>
    <rPh sb="0" eb="1">
      <t>ドウ</t>
    </rPh>
    <rPh sb="1" eb="2">
      <t>コウカ</t>
    </rPh>
    <rPh sb="2" eb="3">
      <t>ヤク</t>
    </rPh>
    <rPh sb="5" eb="7">
      <t>キンシ</t>
    </rPh>
    <phoneticPr fontId="1"/>
  </si>
  <si>
    <t>全面禁止</t>
    <rPh sb="0" eb="2">
      <t>ゼンメン</t>
    </rPh>
    <rPh sb="2" eb="4">
      <t>キンシ</t>
    </rPh>
    <phoneticPr fontId="1"/>
  </si>
  <si>
    <t>内用・外用</t>
    <rPh sb="0" eb="2">
      <t>ナイヨウ</t>
    </rPh>
    <rPh sb="3" eb="5">
      <t>ガイヨウ</t>
    </rPh>
    <phoneticPr fontId="1"/>
  </si>
  <si>
    <t>静注・特殊</t>
    <rPh sb="0" eb="2">
      <t>ジョウチュウ</t>
    </rPh>
    <rPh sb="3" eb="5">
      <t>トクシュ</t>
    </rPh>
    <phoneticPr fontId="1"/>
  </si>
  <si>
    <t>被験者層</t>
    <rPh sb="0" eb="3">
      <t>ヒケンシャ</t>
    </rPh>
    <rPh sb="3" eb="4">
      <t>ソウ</t>
    </rPh>
    <phoneticPr fontId="1"/>
  </si>
  <si>
    <t>乳児、新生児</t>
    <rPh sb="0" eb="1">
      <t>ニュウ</t>
    </rPh>
    <rPh sb="1" eb="2">
      <t>シンセイジ</t>
    </rPh>
    <rPh sb="3" eb="5">
      <t>シンセイ</t>
    </rPh>
    <rPh sb="5" eb="6">
      <t>ジ</t>
    </rPh>
    <phoneticPr fontId="1"/>
  </si>
  <si>
    <t>１９以下</t>
    <rPh sb="2" eb="4">
      <t>イカ</t>
    </rPh>
    <phoneticPr fontId="1"/>
  </si>
  <si>
    <t>３０以上</t>
    <rPh sb="2" eb="4">
      <t>イジョウ</t>
    </rPh>
    <phoneticPr fontId="1"/>
  </si>
  <si>
    <t>×回数</t>
    <rPh sb="1" eb="3">
      <t>カイスウ</t>
    </rPh>
    <phoneticPr fontId="1"/>
  </si>
  <si>
    <t>相の種類</t>
    <rPh sb="0" eb="1">
      <t>ソウ</t>
    </rPh>
    <rPh sb="2" eb="4">
      <t>シュルイ</t>
    </rPh>
    <phoneticPr fontId="1"/>
  </si>
  <si>
    <t>Ⅰ相</t>
    <rPh sb="1" eb="2">
      <t>ソウ</t>
    </rPh>
    <phoneticPr fontId="1"/>
  </si>
  <si>
    <t>合計ポイント数</t>
    <phoneticPr fontId="1"/>
  </si>
  <si>
    <t>要素</t>
    <rPh sb="0" eb="2">
      <t>ヨウソ</t>
    </rPh>
    <phoneticPr fontId="1"/>
  </si>
  <si>
    <t>被験者の選出
（適格＋除外基準数）</t>
    <rPh sb="0" eb="3">
      <t>ヒケンシャ</t>
    </rPh>
    <rPh sb="4" eb="6">
      <t>センシュツ</t>
    </rPh>
    <rPh sb="8" eb="10">
      <t>テキカク</t>
    </rPh>
    <rPh sb="11" eb="13">
      <t>ジョガイ</t>
    </rPh>
    <rPh sb="13" eb="15">
      <t>キジュン</t>
    </rPh>
    <rPh sb="15" eb="16">
      <t>スウ</t>
    </rPh>
    <phoneticPr fontId="1"/>
  </si>
  <si>
    <t>他の適応に
国内で承認</t>
    <rPh sb="0" eb="1">
      <t>タ</t>
    </rPh>
    <rPh sb="2" eb="4">
      <t>テキオウ</t>
    </rPh>
    <rPh sb="6" eb="8">
      <t>コクナイ</t>
    </rPh>
    <rPh sb="9" eb="11">
      <t>ショウニン</t>
    </rPh>
    <phoneticPr fontId="1"/>
  </si>
  <si>
    <t>同一適応に
欧米で承認</t>
    <rPh sb="0" eb="2">
      <t>ドウイツ</t>
    </rPh>
    <rPh sb="2" eb="4">
      <t>テキオウ</t>
    </rPh>
    <rPh sb="6" eb="8">
      <t>オウベイ</t>
    </rPh>
    <rPh sb="9" eb="11">
      <t>ショウニン</t>
    </rPh>
    <phoneticPr fontId="1"/>
  </si>
  <si>
    <t>同効薬でも
不変使用可</t>
    <rPh sb="0" eb="1">
      <t>ドウ</t>
    </rPh>
    <rPh sb="1" eb="2">
      <t>コウカ</t>
    </rPh>
    <rPh sb="2" eb="3">
      <t>ヤク</t>
    </rPh>
    <rPh sb="6" eb="8">
      <t>フヘン</t>
    </rPh>
    <rPh sb="8" eb="10">
      <t>シヨウ</t>
    </rPh>
    <rPh sb="10" eb="11">
      <t>カ</t>
    </rPh>
    <phoneticPr fontId="1"/>
  </si>
  <si>
    <t>Ⅲ　　　　　　　
（ウエイト×５）</t>
    <phoneticPr fontId="1"/>
  </si>
  <si>
    <t>Ⅱ　　　　　　　　
（ウエイト×３）</t>
    <phoneticPr fontId="1"/>
  </si>
  <si>
    <t>Ⅰ　　　　　　　　　　　　　（ウエイト×１）</t>
    <phoneticPr fontId="1"/>
  </si>
  <si>
    <t>ポ　イ　ン　ト</t>
    <phoneticPr fontId="1"/>
  </si>
  <si>
    <t>該当箇所に○を入力（ダウンリスト有）</t>
    <rPh sb="0" eb="2">
      <t>ガイトウ</t>
    </rPh>
    <rPh sb="2" eb="4">
      <t>カショ</t>
    </rPh>
    <rPh sb="7" eb="9">
      <t>ニュウリョク</t>
    </rPh>
    <rPh sb="16" eb="17">
      <t>ア</t>
    </rPh>
    <phoneticPr fontId="1"/>
  </si>
  <si>
    <t>入力の方法：</t>
    <rPh sb="0" eb="2">
      <t>ニュウリョク</t>
    </rPh>
    <rPh sb="3" eb="5">
      <t>ホウホウ</t>
    </rPh>
    <phoneticPr fontId="1"/>
  </si>
  <si>
    <t>数字を直接入力</t>
    <rPh sb="0" eb="2">
      <t>スウジ</t>
    </rPh>
    <rPh sb="3" eb="5">
      <t>チョクセツ</t>
    </rPh>
    <rPh sb="5" eb="7">
      <t>ニュウリョク</t>
    </rPh>
    <phoneticPr fontId="1"/>
  </si>
  <si>
    <t>Ⅲ相</t>
    <rPh sb="1" eb="2">
      <t>ソウ</t>
    </rPh>
    <phoneticPr fontId="1"/>
  </si>
  <si>
    <t>Ⅱ相</t>
    <rPh sb="1" eb="2">
      <t>ソウ</t>
    </rPh>
    <phoneticPr fontId="1"/>
  </si>
  <si>
    <t>穿刺・生検回数</t>
    <rPh sb="0" eb="2">
      <t>センシ</t>
    </rPh>
    <rPh sb="3" eb="5">
      <t>セイケン</t>
    </rPh>
    <rPh sb="5" eb="7">
      <t>カイスウ</t>
    </rPh>
    <phoneticPr fontId="1"/>
  </si>
  <si>
    <t>病理検体のスライド作成回数</t>
    <rPh sb="0" eb="2">
      <t>ビョウリ</t>
    </rPh>
    <rPh sb="2" eb="4">
      <t>ケンタイ</t>
    </rPh>
    <rPh sb="9" eb="11">
      <t>サクセイ</t>
    </rPh>
    <rPh sb="11" eb="13">
      <t>カイスウ</t>
    </rPh>
    <phoneticPr fontId="1"/>
  </si>
  <si>
    <t>当該治験について、要素毎に該当するポイントを求め、そのポイントを合計したものをその試験のポイント数とする。</t>
    <rPh sb="0" eb="2">
      <t>トウガイ</t>
    </rPh>
    <rPh sb="2" eb="4">
      <t>チケン</t>
    </rPh>
    <rPh sb="9" eb="11">
      <t>ヨウソ</t>
    </rPh>
    <rPh sb="11" eb="12">
      <t>ゴト</t>
    </rPh>
    <rPh sb="13" eb="15">
      <t>ガイトウ</t>
    </rPh>
    <rPh sb="22" eb="23">
      <t>モト</t>
    </rPh>
    <rPh sb="32" eb="34">
      <t>ゴウケイ</t>
    </rPh>
    <rPh sb="41" eb="43">
      <t>シケン</t>
    </rPh>
    <phoneticPr fontId="1"/>
  </si>
  <si>
    <t>Extra Visit①</t>
    <phoneticPr fontId="1"/>
  </si>
  <si>
    <t>アンケート実施・確認回数</t>
    <rPh sb="5" eb="7">
      <t>ジッシ</t>
    </rPh>
    <rPh sb="8" eb="10">
      <t>カクニン</t>
    </rPh>
    <rPh sb="10" eb="12">
      <t>カイスウ</t>
    </rPh>
    <phoneticPr fontId="1"/>
  </si>
  <si>
    <t>その他非侵襲的機能検査回数</t>
    <rPh sb="2" eb="3">
      <t>タ</t>
    </rPh>
    <rPh sb="3" eb="4">
      <t>ヒ</t>
    </rPh>
    <rPh sb="4" eb="6">
      <t>シンシュウ</t>
    </rPh>
    <rPh sb="6" eb="7">
      <t>テキ</t>
    </rPh>
    <rPh sb="7" eb="9">
      <t>キノウ</t>
    </rPh>
    <rPh sb="9" eb="11">
      <t>ケンサ</t>
    </rPh>
    <rPh sb="11" eb="13">
      <t>カイスウ</t>
    </rPh>
    <phoneticPr fontId="1"/>
  </si>
  <si>
    <t>侵襲的機能検査回数</t>
    <rPh sb="0" eb="2">
      <t>シンシュウ</t>
    </rPh>
    <rPh sb="2" eb="3">
      <t>テキ</t>
    </rPh>
    <rPh sb="3" eb="5">
      <t>キノウ</t>
    </rPh>
    <rPh sb="5" eb="7">
      <t>ケンサ</t>
    </rPh>
    <rPh sb="7" eb="9">
      <t>カイスウ</t>
    </rPh>
    <phoneticPr fontId="1"/>
  </si>
  <si>
    <t>薬物動態検査の検査回数</t>
    <rPh sb="0" eb="2">
      <t>ヤクブツ</t>
    </rPh>
    <rPh sb="2" eb="4">
      <t>ドウタイ</t>
    </rPh>
    <rPh sb="4" eb="6">
      <t>ケンサ</t>
    </rPh>
    <rPh sb="7" eb="9">
      <t>ケンサ</t>
    </rPh>
    <rPh sb="9" eb="11">
      <t>カイスウ</t>
    </rPh>
    <phoneticPr fontId="1"/>
  </si>
  <si>
    <t>その他特殊検査のための検体採取回数</t>
    <rPh sb="2" eb="3">
      <t>タ</t>
    </rPh>
    <rPh sb="3" eb="5">
      <t>トクシュ</t>
    </rPh>
    <rPh sb="5" eb="7">
      <t>ケンサ</t>
    </rPh>
    <rPh sb="11" eb="12">
      <t>ケン</t>
    </rPh>
    <rPh sb="12" eb="13">
      <t>ケンタイ</t>
    </rPh>
    <rPh sb="13" eb="15">
      <t>サイシュ</t>
    </rPh>
    <rPh sb="15" eb="17">
      <t>カイスウ</t>
    </rPh>
    <phoneticPr fontId="1"/>
  </si>
  <si>
    <t>算定基準</t>
    <rPh sb="0" eb="2">
      <t>サンテイ</t>
    </rPh>
    <rPh sb="2" eb="4">
      <t>キジュン</t>
    </rPh>
    <phoneticPr fontId="1"/>
  </si>
  <si>
    <t>算定された根拠を記載してください。</t>
    <phoneticPr fontId="1"/>
  </si>
  <si>
    <t>PS（身体所見を含む）の評価回数</t>
    <rPh sb="3" eb="5">
      <t>シンタイ</t>
    </rPh>
    <rPh sb="5" eb="7">
      <t>ショケン</t>
    </rPh>
    <rPh sb="8" eb="9">
      <t>フク</t>
    </rPh>
    <rPh sb="12" eb="14">
      <t>ヒョウカ</t>
    </rPh>
    <rPh sb="14" eb="16">
      <t>カイスウ</t>
    </rPh>
    <phoneticPr fontId="1"/>
  </si>
  <si>
    <t>小児</t>
    <rPh sb="0" eb="2">
      <t>ショウニ</t>
    </rPh>
    <phoneticPr fontId="1"/>
  </si>
  <si>
    <t>規定Visitの経過観察（電話確認）の回数</t>
    <rPh sb="8" eb="10">
      <t>ケイカ</t>
    </rPh>
    <rPh sb="10" eb="12">
      <t>カンサツ</t>
    </rPh>
    <rPh sb="13" eb="15">
      <t>デンワ</t>
    </rPh>
    <rPh sb="15" eb="17">
      <t>カクニン</t>
    </rPh>
    <rPh sb="19" eb="21">
      <t>カイスウ</t>
    </rPh>
    <phoneticPr fontId="1"/>
  </si>
  <si>
    <t>採血・採尿回数（特殊検査を除く）</t>
    <rPh sb="0" eb="2">
      <t>サイケツ</t>
    </rPh>
    <rPh sb="3" eb="5">
      <t>サイニョウ</t>
    </rPh>
    <rPh sb="5" eb="7">
      <t>カイスウ</t>
    </rPh>
    <phoneticPr fontId="1"/>
  </si>
  <si>
    <t>オープン</t>
    <phoneticPr fontId="1"/>
  </si>
  <si>
    <t>２０～２９</t>
    <phoneticPr fontId="1"/>
  </si>
  <si>
    <t>規定Visitの経過観察（初回来院）の回数</t>
    <rPh sb="0" eb="2">
      <t>キテイ</t>
    </rPh>
    <rPh sb="8" eb="10">
      <t>ケイカ</t>
    </rPh>
    <rPh sb="10" eb="12">
      <t>カンサツ</t>
    </rPh>
    <rPh sb="13" eb="15">
      <t>ショカイ</t>
    </rPh>
    <rPh sb="15" eb="17">
      <t>ライイン</t>
    </rPh>
    <rPh sb="19" eb="21">
      <t>カイスウ</t>
    </rPh>
    <phoneticPr fontId="1"/>
  </si>
  <si>
    <t>算定された根拠を記載してください。</t>
    <rPh sb="0" eb="2">
      <t>サンテイ</t>
    </rPh>
    <rPh sb="5" eb="7">
      <t>コンキョ</t>
    </rPh>
    <rPh sb="8" eb="10">
      <t>キサイ</t>
    </rPh>
    <phoneticPr fontId="1"/>
  </si>
  <si>
    <t>算定項目</t>
    <rPh sb="0" eb="2">
      <t>サンテイ</t>
    </rPh>
    <rPh sb="2" eb="4">
      <t>コウモク</t>
    </rPh>
    <phoneticPr fontId="1"/>
  </si>
  <si>
    <t>選択・除外基準の確認</t>
    <rPh sb="0" eb="2">
      <t>センタク</t>
    </rPh>
    <rPh sb="3" eb="5">
      <t>ジョガイ</t>
    </rPh>
    <rPh sb="5" eb="7">
      <t>キジュン</t>
    </rPh>
    <rPh sb="8" eb="10">
      <t>カクニン</t>
    </rPh>
    <phoneticPr fontId="1"/>
  </si>
  <si>
    <t>患者への同意説明（再同意を含む）</t>
    <rPh sb="0" eb="2">
      <t>カンジャ</t>
    </rPh>
    <rPh sb="4" eb="6">
      <t>ドウイ</t>
    </rPh>
    <rPh sb="6" eb="8">
      <t>セツメイ</t>
    </rPh>
    <rPh sb="9" eb="10">
      <t>サイ</t>
    </rPh>
    <rPh sb="10" eb="12">
      <t>ドウイ</t>
    </rPh>
    <rPh sb="13" eb="14">
      <t>フク</t>
    </rPh>
    <phoneticPr fontId="1"/>
  </si>
  <si>
    <t>規定Visitの経過観察（来院）の回数</t>
    <rPh sb="0" eb="2">
      <t>キテイ</t>
    </rPh>
    <rPh sb="8" eb="10">
      <t>ケイカ</t>
    </rPh>
    <rPh sb="10" eb="12">
      <t>カンサツ</t>
    </rPh>
    <rPh sb="13" eb="15">
      <t>ライイン</t>
    </rPh>
    <rPh sb="17" eb="19">
      <t>カイスウ</t>
    </rPh>
    <phoneticPr fontId="1"/>
  </si>
  <si>
    <t>採尿・採尿回数（特殊検査を除く）</t>
    <rPh sb="0" eb="2">
      <t>サイニョウ</t>
    </rPh>
    <rPh sb="3" eb="5">
      <t>サイニョウ</t>
    </rPh>
    <rPh sb="5" eb="7">
      <t>カイスウ</t>
    </rPh>
    <phoneticPr fontId="1"/>
  </si>
  <si>
    <t>検体準備、発送、回収対応回数</t>
    <rPh sb="12" eb="14">
      <t>カイスウ</t>
    </rPh>
    <phoneticPr fontId="1"/>
  </si>
  <si>
    <t>症例報告書作成</t>
    <phoneticPr fontId="1"/>
  </si>
  <si>
    <t>モニタリング準備・対応</t>
    <phoneticPr fontId="1"/>
  </si>
  <si>
    <t>受託研究費積算書（固定費）</t>
    <rPh sb="9" eb="12">
      <t>コテイヒ</t>
    </rPh>
    <phoneticPr fontId="1"/>
  </si>
  <si>
    <t>①</t>
    <phoneticPr fontId="1"/>
  </si>
  <si>
    <t>IRB費用
（1年目）</t>
    <rPh sb="3" eb="5">
      <t>ヒヨウ</t>
    </rPh>
    <rPh sb="8" eb="9">
      <t>ネン</t>
    </rPh>
    <rPh sb="9" eb="10">
      <t>メ</t>
    </rPh>
    <phoneticPr fontId="1"/>
  </si>
  <si>
    <t>当該治験の遂行に必要な協力者（専門的・技術的知識の提供者、治験審査委員会の外部委員）に対して支払う経費</t>
    <rPh sb="5" eb="7">
      <t>スイコウ</t>
    </rPh>
    <rPh sb="8" eb="10">
      <t>ヒツヨウ</t>
    </rPh>
    <rPh sb="11" eb="14">
      <t>キョウリョクシャ</t>
    </rPh>
    <rPh sb="15" eb="18">
      <t>センモンテキ</t>
    </rPh>
    <rPh sb="19" eb="22">
      <t>ギジュツテキ</t>
    </rPh>
    <rPh sb="22" eb="24">
      <t>チシキ</t>
    </rPh>
    <rPh sb="25" eb="28">
      <t>テイキョウシャ</t>
    </rPh>
    <rPh sb="29" eb="31">
      <t>チケン</t>
    </rPh>
    <rPh sb="31" eb="33">
      <t>シンサ</t>
    </rPh>
    <rPh sb="33" eb="36">
      <t>イインカイ</t>
    </rPh>
    <rPh sb="37" eb="39">
      <t>ガイブ</t>
    </rPh>
    <rPh sb="39" eb="41">
      <t>イイン</t>
    </rPh>
    <rPh sb="43" eb="44">
      <t>タイ</t>
    </rPh>
    <rPh sb="46" eb="48">
      <t>シハラ</t>
    </rPh>
    <rPh sb="49" eb="51">
      <t>ケイヒ</t>
    </rPh>
    <phoneticPr fontId="1"/>
  </si>
  <si>
    <t>円</t>
    <rPh sb="0" eb="1">
      <t>エン</t>
    </rPh>
    <phoneticPr fontId="1"/>
  </si>
  <si>
    <t>②</t>
    <phoneticPr fontId="1"/>
  </si>
  <si>
    <t>事前準備費用</t>
    <rPh sb="0" eb="2">
      <t>ジゼン</t>
    </rPh>
    <rPh sb="2" eb="4">
      <t>ジュンビ</t>
    </rPh>
    <rPh sb="4" eb="6">
      <t>ヒヨウ</t>
    </rPh>
    <phoneticPr fontId="1"/>
  </si>
  <si>
    <t>当該治験を開始するまでに必要な従事する職員に係る人件費（給料、各種手当等）および治験使用薬の初回搬入までにかかる業務費用</t>
    <rPh sb="0" eb="2">
      <t>トウガイ</t>
    </rPh>
    <rPh sb="2" eb="4">
      <t>チケン</t>
    </rPh>
    <rPh sb="5" eb="7">
      <t>カイシ</t>
    </rPh>
    <rPh sb="12" eb="14">
      <t>ヒツヨウ</t>
    </rPh>
    <rPh sb="15" eb="17">
      <t>ジュウジ</t>
    </rPh>
    <rPh sb="19" eb="21">
      <t>ショクイン</t>
    </rPh>
    <rPh sb="22" eb="23">
      <t>カカワ</t>
    </rPh>
    <rPh sb="24" eb="27">
      <t>ジンケンヒ</t>
    </rPh>
    <rPh sb="28" eb="30">
      <t>キュウリョウ</t>
    </rPh>
    <rPh sb="31" eb="33">
      <t>カクシュ</t>
    </rPh>
    <rPh sb="33" eb="36">
      <t>テアテナド</t>
    </rPh>
    <phoneticPr fontId="1"/>
  </si>
  <si>
    <t>③</t>
    <phoneticPr fontId="1"/>
  </si>
  <si>
    <t>④</t>
    <phoneticPr fontId="1"/>
  </si>
  <si>
    <t>費用は全て消費税抜きの金額となっています。請求時は消費税がかかります</t>
    <rPh sb="0" eb="2">
      <t>ヒヨウ</t>
    </rPh>
    <rPh sb="3" eb="4">
      <t>スベ</t>
    </rPh>
    <rPh sb="5" eb="8">
      <t>ショウヒゼイ</t>
    </rPh>
    <rPh sb="8" eb="9">
      <t>ヌ</t>
    </rPh>
    <rPh sb="11" eb="13">
      <t>キンガク</t>
    </rPh>
    <rPh sb="21" eb="23">
      <t>セイキュウ</t>
    </rPh>
    <rPh sb="23" eb="24">
      <t>ジ</t>
    </rPh>
    <rPh sb="25" eb="27">
      <t>ショウヒ</t>
    </rPh>
    <rPh sb="27" eb="28">
      <t>ゼイ</t>
    </rPh>
    <phoneticPr fontId="1"/>
  </si>
  <si>
    <t>受託研究費積算書（変動費）</t>
    <rPh sb="9" eb="12">
      <t>ヘンドウヒ</t>
    </rPh>
    <phoneticPr fontId="1"/>
  </si>
  <si>
    <t>臨床試験研究経費ポイント数</t>
    <rPh sb="0" eb="2">
      <t>リンショウ</t>
    </rPh>
    <rPh sb="2" eb="4">
      <t>シケン</t>
    </rPh>
    <rPh sb="4" eb="6">
      <t>ケンキュウ</t>
    </rPh>
    <rPh sb="6" eb="8">
      <t>ケイヒ</t>
    </rPh>
    <rPh sb="12" eb="13">
      <t>スウ</t>
    </rPh>
    <phoneticPr fontId="1"/>
  </si>
  <si>
    <t>ポイント</t>
    <phoneticPr fontId="1"/>
  </si>
  <si>
    <t>VISIT回数</t>
    <rPh sb="5" eb="7">
      <t>カイスウ</t>
    </rPh>
    <phoneticPr fontId="1"/>
  </si>
  <si>
    <t>回</t>
    <rPh sb="0" eb="1">
      <t>カイ</t>
    </rPh>
    <phoneticPr fontId="1"/>
  </si>
  <si>
    <t>臨床試験
研究経費</t>
    <rPh sb="0" eb="4">
      <t>リンショウシケン</t>
    </rPh>
    <rPh sb="5" eb="7">
      <t>ケンキュウ</t>
    </rPh>
    <rPh sb="7" eb="9">
      <t>ケイヒ</t>
    </rPh>
    <phoneticPr fontId="1"/>
  </si>
  <si>
    <t>算出基準 ： ポイント数×６，０００円</t>
    <rPh sb="0" eb="2">
      <t>サンシュツ</t>
    </rPh>
    <rPh sb="2" eb="4">
      <t>キジュン</t>
    </rPh>
    <rPh sb="11" eb="12">
      <t>スウ</t>
    </rPh>
    <rPh sb="18" eb="19">
      <t>エン</t>
    </rPh>
    <phoneticPr fontId="1"/>
  </si>
  <si>
    <t>治験協力者等
人件費</t>
    <rPh sb="0" eb="2">
      <t>チケン</t>
    </rPh>
    <rPh sb="2" eb="5">
      <t>キョウリョクシャ</t>
    </rPh>
    <rPh sb="5" eb="6">
      <t>トウ</t>
    </rPh>
    <rPh sb="7" eb="10">
      <t>ジンケンヒ</t>
    </rPh>
    <phoneticPr fontId="1"/>
  </si>
  <si>
    <t>事務費</t>
    <rPh sb="0" eb="3">
      <t>ジムヒ</t>
    </rPh>
    <phoneticPr fontId="1"/>
  </si>
  <si>
    <t>管理費</t>
    <rPh sb="0" eb="3">
      <t>カンリヒ</t>
    </rPh>
    <phoneticPr fontId="1"/>
  </si>
  <si>
    <t>⑤</t>
    <phoneticPr fontId="1"/>
  </si>
  <si>
    <t>１例あたりの
変動費</t>
    <rPh sb="1" eb="2">
      <t>レイ</t>
    </rPh>
    <phoneticPr fontId="1"/>
  </si>
  <si>
    <t>①から④の合計</t>
    <phoneticPr fontId="1"/>
  </si>
  <si>
    <t>⑥</t>
    <phoneticPr fontId="1"/>
  </si>
  <si>
    <t>初回投与時</t>
    <rPh sb="0" eb="2">
      <t>ショカイ</t>
    </rPh>
    <rPh sb="2" eb="4">
      <t>トウヨ</t>
    </rPh>
    <rPh sb="4" eb="5">
      <t>ジ</t>
    </rPh>
    <phoneticPr fontId="1"/>
  </si>
  <si>
    <t>%</t>
    <phoneticPr fontId="1"/>
  </si>
  <si>
    <t>⑦</t>
    <phoneticPr fontId="1"/>
  </si>
  <si>
    <t>1VISIT経過毎　</t>
    <rPh sb="6" eb="8">
      <t>ケイカ</t>
    </rPh>
    <rPh sb="8" eb="9">
      <t>ゴト</t>
    </rPh>
    <phoneticPr fontId="1"/>
  </si>
  <si>
    <t>⑧</t>
    <phoneticPr fontId="1"/>
  </si>
  <si>
    <t>終了時または中止時</t>
    <rPh sb="0" eb="2">
      <t>シュウリョウ</t>
    </rPh>
    <rPh sb="2" eb="3">
      <t>ジ</t>
    </rPh>
    <rPh sb="6" eb="8">
      <t>チュウシ</t>
    </rPh>
    <rPh sb="8" eb="9">
      <t>ジ</t>
    </rPh>
    <phoneticPr fontId="1"/>
  </si>
  <si>
    <t>―</t>
    <phoneticPr fontId="1"/>
  </si>
  <si>
    <t>また、以下に掲げる費用を発生時に算定する。</t>
    <rPh sb="3" eb="5">
      <t>イカ</t>
    </rPh>
    <rPh sb="6" eb="7">
      <t>カカ</t>
    </rPh>
    <rPh sb="9" eb="11">
      <t>ヒヨウ</t>
    </rPh>
    <rPh sb="12" eb="14">
      <t>ハッセイ</t>
    </rPh>
    <rPh sb="14" eb="15">
      <t>ジ</t>
    </rPh>
    <rPh sb="16" eb="18">
      <t>サンテイ</t>
    </rPh>
    <phoneticPr fontId="1"/>
  </si>
  <si>
    <t>追加1VISITあたり</t>
    <rPh sb="0" eb="2">
      <t>ツイカ</t>
    </rPh>
    <phoneticPr fontId="1"/>
  </si>
  <si>
    <t>Extra Visit②</t>
    <phoneticPr fontId="1"/>
  </si>
  <si>
    <t>Extra Effort</t>
    <phoneticPr fontId="1"/>
  </si>
  <si>
    <t>被験者初期対応業務費</t>
    <rPh sb="0" eb="3">
      <t>ヒケンシャ</t>
    </rPh>
    <rPh sb="3" eb="5">
      <t>ショキ</t>
    </rPh>
    <rPh sb="5" eb="7">
      <t>タイオウ</t>
    </rPh>
    <rPh sb="7" eb="9">
      <t>ギョウム</t>
    </rPh>
    <rPh sb="9" eb="10">
      <t>ヒ</t>
    </rPh>
    <phoneticPr fontId="1"/>
  </si>
  <si>
    <t>100円単位切り上げ</t>
    <rPh sb="3" eb="4">
      <t>エン</t>
    </rPh>
    <rPh sb="4" eb="6">
      <t>タンイ</t>
    </rPh>
    <rPh sb="6" eb="7">
      <t>キ</t>
    </rPh>
    <rPh sb="8" eb="9">
      <t>ア</t>
    </rPh>
    <phoneticPr fontId="1"/>
  </si>
  <si>
    <t>症例追加対応業務費</t>
    <rPh sb="0" eb="2">
      <t>ショウレイ</t>
    </rPh>
    <rPh sb="2" eb="4">
      <t>ツイカ</t>
    </rPh>
    <rPh sb="4" eb="6">
      <t>タイオウ</t>
    </rPh>
    <rPh sb="6" eb="8">
      <t>ギョウム</t>
    </rPh>
    <rPh sb="8" eb="9">
      <t>ヒ</t>
    </rPh>
    <phoneticPr fontId="1"/>
  </si>
  <si>
    <t>受託研究費積算書（治験）</t>
    <rPh sb="0" eb="2">
      <t>ジュタク</t>
    </rPh>
    <rPh sb="2" eb="4">
      <t>ケンキュウ</t>
    </rPh>
    <rPh sb="4" eb="5">
      <t>ヒ</t>
    </rPh>
    <rPh sb="5" eb="7">
      <t>セキサン</t>
    </rPh>
    <rPh sb="7" eb="8">
      <t>ショ</t>
    </rPh>
    <rPh sb="9" eb="11">
      <t>チケン</t>
    </rPh>
    <phoneticPr fontId="1"/>
  </si>
  <si>
    <t xml:space="preserve">  年  月  日</t>
    <phoneticPr fontId="1"/>
  </si>
  <si>
    <t>直接入力</t>
    <rPh sb="0" eb="2">
      <t>チョクセツ</t>
    </rPh>
    <rPh sb="2" eb="4">
      <t>ニュウリョク</t>
    </rPh>
    <phoneticPr fontId="1"/>
  </si>
  <si>
    <t>課題名</t>
    <rPh sb="0" eb="2">
      <t>カダイ</t>
    </rPh>
    <rPh sb="2" eb="3">
      <t>メイ</t>
    </rPh>
    <phoneticPr fontId="1"/>
  </si>
  <si>
    <t>依頼者名</t>
    <rPh sb="0" eb="3">
      <t>イライシャ</t>
    </rPh>
    <rPh sb="3" eb="4">
      <t>メイ</t>
    </rPh>
    <phoneticPr fontId="1"/>
  </si>
  <si>
    <t>実施診療科名</t>
    <rPh sb="0" eb="2">
      <t>ジッシ</t>
    </rPh>
    <rPh sb="2" eb="4">
      <t>シンリョウ</t>
    </rPh>
    <rPh sb="4" eb="5">
      <t>カ</t>
    </rPh>
    <rPh sb="5" eb="6">
      <t>メイ</t>
    </rPh>
    <phoneticPr fontId="1"/>
  </si>
  <si>
    <t>責任医師</t>
    <rPh sb="0" eb="4">
      <t>セキニンイシ</t>
    </rPh>
    <phoneticPr fontId="1"/>
  </si>
  <si>
    <t>か月</t>
    <rPh sb="1" eb="2">
      <t>ゲツ</t>
    </rPh>
    <phoneticPr fontId="1"/>
  </si>
  <si>
    <t>（締結日</t>
    <rPh sb="1" eb="4">
      <t>テイケツビ</t>
    </rPh>
    <phoneticPr fontId="1"/>
  </si>
  <si>
    <t>～</t>
    <phoneticPr fontId="1"/>
  </si>
  <si>
    <t>年月日</t>
    <rPh sb="0" eb="3">
      <t>ネンガッピ</t>
    </rPh>
    <phoneticPr fontId="1"/>
  </si>
  <si>
    <t>）</t>
    <phoneticPr fontId="1"/>
  </si>
  <si>
    <t>例</t>
    <rPh sb="0" eb="1">
      <t>レイ</t>
    </rPh>
    <phoneticPr fontId="1"/>
  </si>
  <si>
    <t>治験薬管理経費</t>
    <rPh sb="0" eb="7">
      <t>チケンヤクカンリケイヒ</t>
    </rPh>
    <phoneticPr fontId="1"/>
  </si>
  <si>
    <t>治験薬管理ファイルの準備、電子カルテへの薬剤マスタ登録等、症例登録に関わらず治験薬管理に必要な費用</t>
    <rPh sb="0" eb="3">
      <t>チケンヤク</t>
    </rPh>
    <rPh sb="3" eb="5">
      <t>カンリ</t>
    </rPh>
    <rPh sb="10" eb="12">
      <t>ジュンビ</t>
    </rPh>
    <rPh sb="13" eb="15">
      <t>デンシ</t>
    </rPh>
    <rPh sb="20" eb="22">
      <t>ヤクザイ</t>
    </rPh>
    <rPh sb="25" eb="28">
      <t>トウロクナド</t>
    </rPh>
    <rPh sb="29" eb="31">
      <t>ショウレイ</t>
    </rPh>
    <rPh sb="31" eb="33">
      <t>トウロク</t>
    </rPh>
    <rPh sb="34" eb="35">
      <t>カカ</t>
    </rPh>
    <rPh sb="38" eb="40">
      <t>チケン</t>
    </rPh>
    <rPh sb="40" eb="41">
      <t>ヤク</t>
    </rPh>
    <rPh sb="41" eb="43">
      <t>カンリ</t>
    </rPh>
    <rPh sb="44" eb="46">
      <t>ヒツヨウ</t>
    </rPh>
    <rPh sb="47" eb="49">
      <t>ヒヨウ</t>
    </rPh>
    <phoneticPr fontId="1"/>
  </si>
  <si>
    <t>契約年度</t>
    <phoneticPr fontId="1"/>
  </si>
  <si>
    <t>2年目以降</t>
    <rPh sb="1" eb="2">
      <t>ネン</t>
    </rPh>
    <rPh sb="2" eb="3">
      <t>メ</t>
    </rPh>
    <rPh sb="3" eb="5">
      <t>イコウ</t>
    </rPh>
    <phoneticPr fontId="1"/>
  </si>
  <si>
    <t>契約年度　固定費合計</t>
    <rPh sb="0" eb="4">
      <t>ケイヤクネンド</t>
    </rPh>
    <rPh sb="5" eb="8">
      <t>コテイヒ</t>
    </rPh>
    <rPh sb="8" eb="10">
      <t>ゴウケイ</t>
    </rPh>
    <phoneticPr fontId="1"/>
  </si>
  <si>
    <t>数字を入力</t>
    <rPh sb="0" eb="2">
      <t>スウジ</t>
    </rPh>
    <rPh sb="3" eb="5">
      <t>ニュウリョク</t>
    </rPh>
    <phoneticPr fontId="1"/>
  </si>
  <si>
    <t>治験薬投与期間がエンドレスの場合「治験薬投与期間」は海外試験や前相試験結果の治験薬投与期間の中央値で判断してください。</t>
    <phoneticPr fontId="1"/>
  </si>
  <si>
    <t>計画書で定められた入院の有無で判断。</t>
    <rPh sb="0" eb="3">
      <t>ケイカクショ</t>
    </rPh>
    <rPh sb="4" eb="5">
      <t>サダ</t>
    </rPh>
    <rPh sb="9" eb="11">
      <t>ニュウイン</t>
    </rPh>
    <rPh sb="12" eb="14">
      <t>ウム</t>
    </rPh>
    <rPh sb="15" eb="17">
      <t>ハンダン</t>
    </rPh>
    <phoneticPr fontId="1"/>
  </si>
  <si>
    <t>画像検査回数</t>
    <rPh sb="0" eb="2">
      <t>ガゾウ</t>
    </rPh>
    <rPh sb="2" eb="4">
      <t>ケンサ</t>
    </rPh>
    <rPh sb="4" eb="6">
      <t>カイスウ</t>
    </rPh>
    <phoneticPr fontId="1"/>
  </si>
  <si>
    <t>研究経費ポイント算出表と同じ回数（自動入力）</t>
    <rPh sb="12" eb="13">
      <t>オナ</t>
    </rPh>
    <rPh sb="14" eb="16">
      <t>カイスウ</t>
    </rPh>
    <rPh sb="17" eb="21">
      <t>ジドウニュウリョク</t>
    </rPh>
    <phoneticPr fontId="1"/>
  </si>
  <si>
    <t>ウエイト</t>
    <phoneticPr fontId="1"/>
  </si>
  <si>
    <t>ポイント数</t>
    <rPh sb="4" eb="5">
      <t>スウ</t>
    </rPh>
    <phoneticPr fontId="1"/>
  </si>
  <si>
    <t>ＳＭＯ係数</t>
    <rPh sb="3" eb="5">
      <t>ケイスウ</t>
    </rPh>
    <phoneticPr fontId="1"/>
  </si>
  <si>
    <t>②人件費ポイント算出表（変動費用）</t>
    <rPh sb="12" eb="14">
      <t>ヘンドウ</t>
    </rPh>
    <phoneticPr fontId="1"/>
  </si>
  <si>
    <t>①研究経費ポイント算出表算出表（変動費用）</t>
    <phoneticPr fontId="1"/>
  </si>
  <si>
    <t>人件費ポインﾄ</t>
    <rPh sb="0" eb="3">
      <t>ジンケンヒ</t>
    </rPh>
    <phoneticPr fontId="1"/>
  </si>
  <si>
    <t>規定Visitの経過観察（初回来院以外）の来院回数</t>
    <rPh sb="0" eb="2">
      <t>キテイ</t>
    </rPh>
    <rPh sb="8" eb="10">
      <t>ケイカ</t>
    </rPh>
    <rPh sb="10" eb="12">
      <t>カンサツ</t>
    </rPh>
    <rPh sb="13" eb="15">
      <t>ショカイ</t>
    </rPh>
    <rPh sb="15" eb="17">
      <t>ライイン</t>
    </rPh>
    <rPh sb="17" eb="19">
      <t>イガイ</t>
    </rPh>
    <rPh sb="21" eb="23">
      <t>ライイン</t>
    </rPh>
    <rPh sb="23" eb="25">
      <t>カイスウ</t>
    </rPh>
    <phoneticPr fontId="1"/>
  </si>
  <si>
    <t>②人件費ポイント算出表のポイント数（自動入力）</t>
    <rPh sb="16" eb="17">
      <t>スウ</t>
    </rPh>
    <rPh sb="18" eb="22">
      <t>ジドウニュウリョク</t>
    </rPh>
    <phoneticPr fontId="1"/>
  </si>
  <si>
    <t>①臨床研究経費ポイント算出表のポイント数（自動入力）</t>
    <phoneticPr fontId="1"/>
  </si>
  <si>
    <t>入力の方法：</t>
  </si>
  <si>
    <t>１例あたりの変動費を以下のとおりに按分する。</t>
    <rPh sb="1" eb="2">
      <t>レイ</t>
    </rPh>
    <rPh sb="6" eb="8">
      <t>ヘンドウ</t>
    </rPh>
    <rPh sb="8" eb="9">
      <t>ヒ</t>
    </rPh>
    <rPh sb="10" eb="12">
      <t>イカ</t>
    </rPh>
    <rPh sb="17" eb="19">
      <t>アンブン</t>
    </rPh>
    <phoneticPr fontId="1"/>
  </si>
  <si>
    <t>（１例あたりの変動費)×30％　</t>
    <phoneticPr fontId="1"/>
  </si>
  <si>
    <t>（１例あたりの変動費)×50％/（VISIT回数-2）　</t>
    <phoneticPr fontId="1"/>
  </si>
  <si>
    <t>（１例あたりの変動費)×20％</t>
    <phoneticPr fontId="1"/>
  </si>
  <si>
    <t>1VISIT経過毎と同額</t>
    <rPh sb="10" eb="12">
      <t>ドウガク</t>
    </rPh>
    <phoneticPr fontId="1"/>
  </si>
  <si>
    <t>算出基準 ： （①＋②）の３０％</t>
    <rPh sb="0" eb="2">
      <t>サンシュツ</t>
    </rPh>
    <rPh sb="2" eb="4">
      <t>キジュン</t>
    </rPh>
    <phoneticPr fontId="1"/>
  </si>
  <si>
    <t>算出基準 ：  （①＋②＋③）の３０％</t>
    <rPh sb="0" eb="2">
      <t>サンシュツ</t>
    </rPh>
    <rPh sb="2" eb="4">
      <t>キジュン</t>
    </rPh>
    <phoneticPr fontId="1"/>
  </si>
  <si>
    <t>算出基準 ：ポイント数×４，０００円×SMO係数</t>
    <rPh sb="0" eb="2">
      <t>サンシュツ</t>
    </rPh>
    <rPh sb="2" eb="4">
      <t>キジュン</t>
    </rPh>
    <rPh sb="10" eb="11">
      <t>スウ</t>
    </rPh>
    <rPh sb="17" eb="18">
      <t>エン</t>
    </rPh>
    <rPh sb="22" eb="24">
      <t>ケイスウ</t>
    </rPh>
    <phoneticPr fontId="1"/>
  </si>
  <si>
    <t>SMOを利用しない場合は1.0
担当CRCがSMOの場合、院内CRCによる業務状況に応じた係数を選択
0.5：完全委託、0.6：治験参加者候補の選定に関与（外来患者の把握、競合治験がある場合はこちら）
0.7：治験参加者候補の選定以外で、医療行為以外の業務に院内CRCが関与（院内CRCがCRC業務に必要な各種アカウント取得、規程Visitが土日夜間等で院内CRC対応が必要となる場合など）</t>
    <rPh sb="4" eb="6">
      <t>リヨウ</t>
    </rPh>
    <rPh sb="9" eb="11">
      <t>バアイ</t>
    </rPh>
    <rPh sb="16" eb="18">
      <t>タントウ</t>
    </rPh>
    <rPh sb="26" eb="28">
      <t>バアイ</t>
    </rPh>
    <rPh sb="29" eb="31">
      <t>インナイ</t>
    </rPh>
    <rPh sb="37" eb="41">
      <t>ギョウムジョウキョウ</t>
    </rPh>
    <rPh sb="42" eb="43">
      <t>オウ</t>
    </rPh>
    <rPh sb="45" eb="47">
      <t>ケイスウ</t>
    </rPh>
    <rPh sb="48" eb="50">
      <t>センタク</t>
    </rPh>
    <rPh sb="55" eb="57">
      <t>カンゼン</t>
    </rPh>
    <rPh sb="57" eb="59">
      <t>イタク</t>
    </rPh>
    <rPh sb="64" eb="69">
      <t>チケンサンカシャ</t>
    </rPh>
    <rPh sb="69" eb="71">
      <t>コウホ</t>
    </rPh>
    <rPh sb="72" eb="74">
      <t>センテイ</t>
    </rPh>
    <rPh sb="75" eb="77">
      <t>カンヨ</t>
    </rPh>
    <rPh sb="78" eb="82">
      <t>ガイライカンジャ</t>
    </rPh>
    <rPh sb="83" eb="85">
      <t>ハアク</t>
    </rPh>
    <rPh sb="86" eb="90">
      <t>キョウゴウチケン</t>
    </rPh>
    <rPh sb="93" eb="95">
      <t>バアイ</t>
    </rPh>
    <rPh sb="105" eb="109">
      <t>チケンサンカ</t>
    </rPh>
    <rPh sb="109" eb="110">
      <t>シャ</t>
    </rPh>
    <rPh sb="110" eb="112">
      <t>コウホ</t>
    </rPh>
    <rPh sb="113" eb="117">
      <t>センテイイガイ</t>
    </rPh>
    <rPh sb="119" eb="123">
      <t>イリョウコウイ</t>
    </rPh>
    <rPh sb="123" eb="125">
      <t>イガイ</t>
    </rPh>
    <rPh sb="126" eb="128">
      <t>ギョウム</t>
    </rPh>
    <rPh sb="129" eb="131">
      <t>インナイ</t>
    </rPh>
    <rPh sb="135" eb="137">
      <t>カンヨ</t>
    </rPh>
    <rPh sb="138" eb="140">
      <t>インナイ</t>
    </rPh>
    <rPh sb="147" eb="149">
      <t>ギョウム</t>
    </rPh>
    <rPh sb="150" eb="152">
      <t>ヒツヨウ</t>
    </rPh>
    <rPh sb="153" eb="155">
      <t>カクシュ</t>
    </rPh>
    <rPh sb="160" eb="162">
      <t>シュトク</t>
    </rPh>
    <rPh sb="163" eb="165">
      <t>キテイ</t>
    </rPh>
    <rPh sb="185" eb="187">
      <t>ヒツヨウ</t>
    </rPh>
    <phoneticPr fontId="1"/>
  </si>
  <si>
    <t>治験薬の調剤・調製回数（注射）</t>
    <rPh sb="0" eb="3">
      <t>チケンヤク</t>
    </rPh>
    <rPh sb="4" eb="6">
      <t>チョウザイ</t>
    </rPh>
    <rPh sb="7" eb="9">
      <t>チョウセイ</t>
    </rPh>
    <rPh sb="9" eb="11">
      <t>カイスウ</t>
    </rPh>
    <rPh sb="12" eb="14">
      <t>チュウシャ</t>
    </rPh>
    <phoneticPr fontId="1"/>
  </si>
  <si>
    <t>小児：18歳未満。計画書では小児を含むが当院では小児を組み入れ対象としない場合は「成人」としてカウント。</t>
    <rPh sb="0" eb="2">
      <t>ショウニ</t>
    </rPh>
    <rPh sb="5" eb="6">
      <t>サイ</t>
    </rPh>
    <rPh sb="6" eb="8">
      <t>ミマン</t>
    </rPh>
    <rPh sb="9" eb="12">
      <t>ケイカクショ</t>
    </rPh>
    <rPh sb="14" eb="16">
      <t>ショウニ</t>
    </rPh>
    <rPh sb="17" eb="18">
      <t>フク</t>
    </rPh>
    <rPh sb="20" eb="22">
      <t>トウイン</t>
    </rPh>
    <rPh sb="24" eb="26">
      <t>ショウニ</t>
    </rPh>
    <rPh sb="27" eb="28">
      <t>ク</t>
    </rPh>
    <rPh sb="29" eb="30">
      <t>イ</t>
    </rPh>
    <rPh sb="31" eb="33">
      <t>タイショウ</t>
    </rPh>
    <rPh sb="37" eb="39">
      <t>バアイ</t>
    </rPh>
    <rPh sb="41" eb="43">
      <t>セイジン</t>
    </rPh>
    <phoneticPr fontId="1"/>
  </si>
  <si>
    <t>心電図検査回数</t>
    <rPh sb="0" eb="7">
      <t>シンデンズケンサカイスウ</t>
    </rPh>
    <phoneticPr fontId="1"/>
  </si>
  <si>
    <t>調製が必要な注射（割付群により調製の有無が変わる場合は調製有とする）</t>
    <rPh sb="0" eb="2">
      <t>チョウセイ</t>
    </rPh>
    <rPh sb="3" eb="5">
      <t>ヒツヨウ</t>
    </rPh>
    <rPh sb="6" eb="8">
      <t>チュウシャ</t>
    </rPh>
    <rPh sb="9" eb="11">
      <t>ワリツケ</t>
    </rPh>
    <rPh sb="11" eb="12">
      <t>グン</t>
    </rPh>
    <rPh sb="15" eb="17">
      <t>チョウセイ</t>
    </rPh>
    <rPh sb="18" eb="20">
      <t>ウム</t>
    </rPh>
    <rPh sb="21" eb="22">
      <t>カ</t>
    </rPh>
    <rPh sb="24" eb="26">
      <t>バアイ</t>
    </rPh>
    <rPh sb="27" eb="29">
      <t>チョウセイ</t>
    </rPh>
    <rPh sb="29" eb="30">
      <t>ア</t>
    </rPh>
    <phoneticPr fontId="1"/>
  </si>
  <si>
    <t>原則、契約期間の月数/２で算出（２か月に１回を想定）。ただし、依頼者との協議により変更可能とする。</t>
    <rPh sb="0" eb="2">
      <t>ゲンソク</t>
    </rPh>
    <rPh sb="3" eb="5">
      <t>ケイヤク</t>
    </rPh>
    <rPh sb="5" eb="7">
      <t>キカン</t>
    </rPh>
    <rPh sb="8" eb="10">
      <t>ツキスウ</t>
    </rPh>
    <rPh sb="13" eb="15">
      <t>サンシュツ</t>
    </rPh>
    <rPh sb="18" eb="19">
      <t>ゲツ</t>
    </rPh>
    <rPh sb="21" eb="22">
      <t>カイ</t>
    </rPh>
    <rPh sb="23" eb="25">
      <t>ソウテイ</t>
    </rPh>
    <phoneticPr fontId="1"/>
  </si>
  <si>
    <t>症例報告書（CRF/eCRF）の入力又は更新を要するVisit回数。</t>
    <phoneticPr fontId="1"/>
  </si>
  <si>
    <t>同一日に複数検体を発送する場合は1回とする。
発送日が異なる場合はそれぞれ1回として算定する。</t>
    <rPh sb="2" eb="3">
      <t>ヒ</t>
    </rPh>
    <rPh sb="25" eb="26">
      <t>ヒ</t>
    </rPh>
    <phoneticPr fontId="1"/>
  </si>
  <si>
    <t>治験薬の調剤回数（払出のみの内服薬）</t>
    <rPh sb="0" eb="3">
      <t>チケンヤク</t>
    </rPh>
    <rPh sb="4" eb="6">
      <t>チョウザイ</t>
    </rPh>
    <rPh sb="6" eb="8">
      <t>カイスウ</t>
    </rPh>
    <rPh sb="9" eb="11">
      <t>ハライダシ</t>
    </rPh>
    <rPh sb="14" eb="16">
      <t>ナイフク</t>
    </rPh>
    <rPh sb="16" eb="17">
      <t>ヤク</t>
    </rPh>
    <phoneticPr fontId="1"/>
  </si>
  <si>
    <t>ボトルやシート等、依頼者から搬入した薬剤をそのまま治験参加者に渡すことができる内服薬の場合</t>
    <rPh sb="7" eb="8">
      <t>ナド</t>
    </rPh>
    <rPh sb="9" eb="12">
      <t>イライシャ</t>
    </rPh>
    <rPh sb="14" eb="16">
      <t>ハンニュウ</t>
    </rPh>
    <rPh sb="18" eb="20">
      <t>ヤクザイ</t>
    </rPh>
    <rPh sb="25" eb="30">
      <t>チケンサンカシャ</t>
    </rPh>
    <rPh sb="31" eb="32">
      <t>ワタ</t>
    </rPh>
    <rPh sb="39" eb="42">
      <t>ナイフクヤク</t>
    </rPh>
    <rPh sb="43" eb="45">
      <t>バアイ</t>
    </rPh>
    <phoneticPr fontId="1"/>
  </si>
  <si>
    <t>PFSなど調製が不要な注射
分割、粉砕、分包、散剤・液剤の計量等の調剤技術を要する内服薬</t>
    <rPh sb="5" eb="7">
      <t>チョウセイ</t>
    </rPh>
    <rPh sb="8" eb="10">
      <t>フヨウ</t>
    </rPh>
    <rPh sb="11" eb="13">
      <t>チュウシャ</t>
    </rPh>
    <rPh sb="14" eb="16">
      <t>ブンカツ</t>
    </rPh>
    <rPh sb="17" eb="19">
      <t>フンサイ</t>
    </rPh>
    <rPh sb="20" eb="22">
      <t>ブンポウ</t>
    </rPh>
    <rPh sb="23" eb="25">
      <t>サンザイ</t>
    </rPh>
    <rPh sb="26" eb="28">
      <t>エキザイ</t>
    </rPh>
    <rPh sb="29" eb="31">
      <t>ケイリョウ</t>
    </rPh>
    <rPh sb="31" eb="32">
      <t>トウ</t>
    </rPh>
    <rPh sb="33" eb="37">
      <t>チョウザイギジュツ</t>
    </rPh>
    <rPh sb="38" eb="39">
      <t>ヨウ</t>
    </rPh>
    <rPh sb="41" eb="44">
      <t>ナイフクヤク</t>
    </rPh>
    <phoneticPr fontId="1"/>
  </si>
  <si>
    <t>治験薬の調剤回数（注射もしくは調剤技術を要する内服薬）</t>
    <rPh sb="0" eb="3">
      <t>チケンヤク</t>
    </rPh>
    <rPh sb="4" eb="6">
      <t>チョウザイ</t>
    </rPh>
    <rPh sb="6" eb="8">
      <t>カイスウ</t>
    </rPh>
    <rPh sb="9" eb="11">
      <t>チュウシャ</t>
    </rPh>
    <rPh sb="15" eb="17">
      <t>チョウザイ</t>
    </rPh>
    <rPh sb="17" eb="19">
      <t>ギジュツ</t>
    </rPh>
    <rPh sb="20" eb="21">
      <t>ヨウ</t>
    </rPh>
    <rPh sb="23" eb="26">
      <t>ナイフクヤク</t>
    </rPh>
    <phoneticPr fontId="1"/>
  </si>
  <si>
    <t>各検査ごとにカウント。
１回のVisitで複数回測定する検査は複数回でカウント。</t>
    <rPh sb="28" eb="30">
      <t>ケンサ</t>
    </rPh>
    <phoneticPr fontId="1"/>
  </si>
  <si>
    <t>１回の測定ポイントで複数回測定する場合、複数回でカウント。
例）１VISIT　3回の測定が必要な場合は、「３回」とカウント。</t>
    <rPh sb="1" eb="2">
      <t>カイ</t>
    </rPh>
    <rPh sb="3" eb="5">
      <t>ソクテイ</t>
    </rPh>
    <rPh sb="10" eb="12">
      <t>フクスウ</t>
    </rPh>
    <rPh sb="12" eb="13">
      <t>カイ</t>
    </rPh>
    <rPh sb="13" eb="15">
      <t>ソクテイ</t>
    </rPh>
    <rPh sb="17" eb="19">
      <t>バアイ</t>
    </rPh>
    <rPh sb="20" eb="23">
      <t>フクスウカイ</t>
    </rPh>
    <rPh sb="30" eb="31">
      <t>レイ</t>
    </rPh>
    <rPh sb="40" eb="41">
      <t>カイ</t>
    </rPh>
    <rPh sb="42" eb="44">
      <t>ソクテイ</t>
    </rPh>
    <rPh sb="45" eb="47">
      <t>ヒツヨウ</t>
    </rPh>
    <rPh sb="48" eb="50">
      <t>バアイ</t>
    </rPh>
    <rPh sb="54" eb="55">
      <t>カイ</t>
    </rPh>
    <phoneticPr fontId="1"/>
  </si>
  <si>
    <t>スライド作成回数
スライド枚数に関わらず、依頼者への提出単位で算定する。</t>
    <rPh sb="13" eb="15">
      <t>マイスウ</t>
    </rPh>
    <rPh sb="16" eb="17">
      <t>カカ</t>
    </rPh>
    <rPh sb="21" eb="24">
      <t>イライシャ</t>
    </rPh>
    <phoneticPr fontId="1"/>
  </si>
  <si>
    <t>X線、CT、MRI、超音波検査等の画像診断検査の回数。
同一画像検査で複数部位を撮像する場合は、「1回」としてカウント。
異なる画像検査を実施した場合は検査ごとに「1回」としてカウント。</t>
    <rPh sb="1" eb="2">
      <t>セン</t>
    </rPh>
    <rPh sb="28" eb="30">
      <t>ドウイツ</t>
    </rPh>
    <rPh sb="30" eb="34">
      <t>ガゾウケンサ</t>
    </rPh>
    <rPh sb="61" eb="62">
      <t>コト</t>
    </rPh>
    <phoneticPr fontId="1"/>
  </si>
  <si>
    <t>補足</t>
    <rPh sb="0" eb="2">
      <t>ホソク</t>
    </rPh>
    <phoneticPr fontId="1"/>
  </si>
  <si>
    <t>内視鏡検査、負荷心肺機能検査等の運動負荷検査その他被験者に前処置又は身体的負荷を要する検査。
各検査ごとにカウント。</t>
    <rPh sb="0" eb="3">
      <t>ナイシキョウ</t>
    </rPh>
    <rPh sb="3" eb="5">
      <t>ケンサ</t>
    </rPh>
    <rPh sb="6" eb="8">
      <t>フカ</t>
    </rPh>
    <rPh sb="8" eb="10">
      <t>シンパイ</t>
    </rPh>
    <rPh sb="10" eb="12">
      <t>キノウ</t>
    </rPh>
    <rPh sb="12" eb="14">
      <t>ケンサ</t>
    </rPh>
    <rPh sb="14" eb="15">
      <t>トウ</t>
    </rPh>
    <rPh sb="16" eb="18">
      <t>ウンドウ</t>
    </rPh>
    <rPh sb="18" eb="20">
      <t>フカ</t>
    </rPh>
    <rPh sb="20" eb="22">
      <t>ケンサ</t>
    </rPh>
    <rPh sb="24" eb="25">
      <t>ホカ</t>
    </rPh>
    <rPh sb="25" eb="28">
      <t>ヒケンシャ</t>
    </rPh>
    <rPh sb="29" eb="32">
      <t>ゼンショチ</t>
    </rPh>
    <rPh sb="32" eb="33">
      <t>マタ</t>
    </rPh>
    <rPh sb="34" eb="37">
      <t>シンタイテキ</t>
    </rPh>
    <rPh sb="37" eb="39">
      <t>フカ</t>
    </rPh>
    <rPh sb="40" eb="41">
      <t>ヨウ</t>
    </rPh>
    <rPh sb="43" eb="45">
      <t>ケンサ</t>
    </rPh>
    <phoneticPr fontId="1"/>
  </si>
  <si>
    <t>１回のVisitで複数回採血する場合、複数回でカウント。
例）治験薬投与前・投与後・投与4時間後に採血→3回</t>
    <rPh sb="29" eb="30">
      <t>レイ</t>
    </rPh>
    <rPh sb="31" eb="34">
      <t>チケンヤク</t>
    </rPh>
    <rPh sb="34" eb="37">
      <t>トウヨマエ</t>
    </rPh>
    <rPh sb="38" eb="41">
      <t>トウヨゴ</t>
    </rPh>
    <rPh sb="42" eb="44">
      <t>トウヨ</t>
    </rPh>
    <rPh sb="45" eb="48">
      <t>ジカンゴ</t>
    </rPh>
    <rPh sb="49" eb="51">
      <t>サイケツ</t>
    </rPh>
    <rPh sb="53" eb="54">
      <t>カイ</t>
    </rPh>
    <phoneticPr fontId="1"/>
  </si>
  <si>
    <t>項目ごとにウエイト×回数をポイント数として算出
任意検査もカウント（当院では一律として任意検査を実施しない場合は算定しなくても良い）</t>
    <rPh sb="0" eb="2">
      <t>コウモク</t>
    </rPh>
    <rPh sb="10" eb="12">
      <t>カイスウ</t>
    </rPh>
    <rPh sb="17" eb="18">
      <t>スウ</t>
    </rPh>
    <rPh sb="21" eb="23">
      <t>サンシュツ</t>
    </rPh>
    <phoneticPr fontId="1"/>
  </si>
  <si>
    <t>PGx、遺伝学的検査、保険適応外の検査、バイオマーカー等治験特有の検査項目のための採血の回数。
・１回のVisitで複数回採血する場合、複数回で算定。
・１回の採血で複数の特殊検査のための検体を採取する場合は、「１回」としてカウント</t>
    <rPh sb="4" eb="6">
      <t>イデン</t>
    </rPh>
    <rPh sb="7" eb="8">
      <t>テキ</t>
    </rPh>
    <rPh sb="8" eb="10">
      <t>ケンサ</t>
    </rPh>
    <rPh sb="11" eb="13">
      <t>ホケン</t>
    </rPh>
    <rPh sb="13" eb="15">
      <t>テキオウ</t>
    </rPh>
    <rPh sb="15" eb="16">
      <t>ガイ</t>
    </rPh>
    <rPh sb="17" eb="19">
      <t>ケンサ</t>
    </rPh>
    <rPh sb="41" eb="43">
      <t>サイケツ</t>
    </rPh>
    <rPh sb="44" eb="46">
      <t>カイスウ</t>
    </rPh>
    <rPh sb="61" eb="63">
      <t>サイケツ</t>
    </rPh>
    <phoneticPr fontId="1"/>
  </si>
  <si>
    <t>・生検・穿刺の回数で算定し、同一手技で複数検体を採取する場合も1回とする。
・１回の手技で生検・穿刺の両方を実施する場合は「１回」としてカウント。</t>
    <phoneticPr fontId="1"/>
  </si>
  <si>
    <t>身長、体重、バイタルサイン、身体診察、Performance Statusその他診察・観察に基づく評価の実施回数。
同一VISITで複数項目を実施する場合、「１回」としてカウント。</t>
    <rPh sb="0" eb="2">
      <t>シンチョウ</t>
    </rPh>
    <phoneticPr fontId="1"/>
  </si>
  <si>
    <t>被験者質問票（PRO）、QOL評価票、認知機能評価尺度、精神症状評価尺度、電子日誌等の実施、回収及び内容確認の回数。
同一VISITで複数項目を実施する場合、「１回」としてカウント。</t>
    <rPh sb="67" eb="69">
      <t>フクスウレイシツモンコウモクフクスウジッシスウ</t>
    </rPh>
    <phoneticPr fontId="1"/>
  </si>
  <si>
    <t>複数の検査項目があっても1回の採血・採尿で良い場合は「1回」としてカウント。同一項目でも複数回採血・採尿する場合は複数回カウント。</t>
    <rPh sb="0" eb="2">
      <t>フクスウ</t>
    </rPh>
    <rPh sb="3" eb="5">
      <t>ケンサ</t>
    </rPh>
    <rPh sb="5" eb="7">
      <t>コウモク</t>
    </rPh>
    <rPh sb="13" eb="14">
      <t>カイ</t>
    </rPh>
    <rPh sb="15" eb="17">
      <t>サイケツ</t>
    </rPh>
    <rPh sb="18" eb="20">
      <t>サイニョウ</t>
    </rPh>
    <rPh sb="21" eb="22">
      <t>ヨ</t>
    </rPh>
    <rPh sb="23" eb="25">
      <t>バアイ</t>
    </rPh>
    <rPh sb="28" eb="29">
      <t>カイ</t>
    </rPh>
    <rPh sb="38" eb="42">
      <t>ドウイツコウモク</t>
    </rPh>
    <rPh sb="44" eb="47">
      <t>フクスウカイ</t>
    </rPh>
    <rPh sb="47" eb="49">
      <t>サイケツ</t>
    </rPh>
    <rPh sb="50" eb="52">
      <t>サイニョウ</t>
    </rPh>
    <rPh sb="54" eb="56">
      <t>バアイ</t>
    </rPh>
    <rPh sb="57" eb="60">
      <t>フクスウカイ</t>
    </rPh>
    <phoneticPr fontId="1"/>
  </si>
  <si>
    <t>課題名：</t>
    <rPh sb="0" eb="2">
      <t>カダイ</t>
    </rPh>
    <rPh sb="2" eb="3">
      <t>メイ</t>
    </rPh>
    <phoneticPr fontId="1"/>
  </si>
  <si>
    <t>⑨</t>
    <phoneticPr fontId="1"/>
  </si>
  <si>
    <t>観察脱落症例費</t>
    <rPh sb="0" eb="2">
      <t>カンサツ</t>
    </rPh>
    <rPh sb="2" eb="4">
      <t>ダツラク</t>
    </rPh>
    <rPh sb="4" eb="6">
      <t>ショウレイ</t>
    </rPh>
    <rPh sb="6" eb="7">
      <t>ヒ</t>
    </rPh>
    <phoneticPr fontId="1"/>
  </si>
  <si>
    <t>①～⑨：</t>
    <phoneticPr fontId="1"/>
  </si>
  <si>
    <t>根拠となる算定要領の記載</t>
    <rPh sb="0" eb="2">
      <t>コンキョ</t>
    </rPh>
    <rPh sb="5" eb="9">
      <t>サンテイヨウリョウ</t>
    </rPh>
    <rPh sb="10" eb="12">
      <t>キサイ</t>
    </rPh>
    <phoneticPr fontId="1"/>
  </si>
  <si>
    <t>契約書第11条第1項第1号○変動費　「被験者初期対応業務費」に記載</t>
    <rPh sb="0" eb="3">
      <t>ケイヤクショ</t>
    </rPh>
    <rPh sb="3" eb="4">
      <t>ダイ</t>
    </rPh>
    <rPh sb="6" eb="7">
      <t>ジョウ</t>
    </rPh>
    <rPh sb="7" eb="8">
      <t>ダイ</t>
    </rPh>
    <rPh sb="9" eb="10">
      <t>コウ</t>
    </rPh>
    <rPh sb="10" eb="11">
      <t>ダイ</t>
    </rPh>
    <rPh sb="12" eb="13">
      <t>ゴウ</t>
    </rPh>
    <rPh sb="14" eb="17">
      <t>ヘンドウヒ</t>
    </rPh>
    <rPh sb="31" eb="33">
      <t>キサイ</t>
    </rPh>
    <phoneticPr fontId="1"/>
  </si>
  <si>
    <t>初回投与時＋症例追加対応業務費→　契約書第11条第1項第1号○変動費　契約症例数以降の「治験薬初回投与時」に記載</t>
    <rPh sb="37" eb="39">
      <t>ショウレイ</t>
    </rPh>
    <rPh sb="39" eb="41">
      <t>イコウ</t>
    </rPh>
    <phoneticPr fontId="1"/>
  </si>
  <si>
    <t>契約書記載済</t>
    <rPh sb="0" eb="3">
      <t>ケイヤクショ</t>
    </rPh>
    <rPh sb="3" eb="6">
      <t>キサイズ</t>
    </rPh>
    <phoneticPr fontId="1"/>
  </si>
  <si>
    <t>契約書第11条第1項第1号○変動費　（ポイント算出表から算出した１症例あたりの変動費　に記載</t>
    <rPh sb="44" eb="46">
      <t>キサイ</t>
    </rPh>
    <phoneticPr fontId="1"/>
  </si>
  <si>
    <t>契約書第11条第1項第1号○変動費　初回契約症例数までの「治験薬初回投与時」　に記載</t>
    <rPh sb="0" eb="3">
      <t>ケイヤクショ</t>
    </rPh>
    <rPh sb="3" eb="4">
      <t>ダイ</t>
    </rPh>
    <rPh sb="6" eb="7">
      <t>ジョウ</t>
    </rPh>
    <rPh sb="7" eb="8">
      <t>ダイ</t>
    </rPh>
    <rPh sb="9" eb="10">
      <t>コウ</t>
    </rPh>
    <rPh sb="10" eb="11">
      <t>ダイ</t>
    </rPh>
    <rPh sb="12" eb="13">
      <t>ゴウ</t>
    </rPh>
    <rPh sb="18" eb="20">
      <t>ショカイ</t>
    </rPh>
    <rPh sb="20" eb="22">
      <t>ケイヤク</t>
    </rPh>
    <rPh sb="22" eb="24">
      <t>ショウレイ</t>
    </rPh>
    <rPh sb="24" eb="25">
      <t>スウ</t>
    </rPh>
    <rPh sb="40" eb="42">
      <t>キサイ</t>
    </rPh>
    <phoneticPr fontId="1"/>
  </si>
  <si>
    <t>契約書第11条第1項第1号○変動費　初回契約症例数までの「初回投与時、治験薬中止時または治験薬投与終了時以外のVISIT」　に記載</t>
    <rPh sb="0" eb="3">
      <t>ケイヤクショ</t>
    </rPh>
    <rPh sb="3" eb="4">
      <t>ダイ</t>
    </rPh>
    <rPh sb="6" eb="7">
      <t>ジョウ</t>
    </rPh>
    <rPh sb="7" eb="8">
      <t>ダイ</t>
    </rPh>
    <rPh sb="9" eb="10">
      <t>コウ</t>
    </rPh>
    <rPh sb="10" eb="11">
      <t>ダイ</t>
    </rPh>
    <rPh sb="12" eb="13">
      <t>ゴウ</t>
    </rPh>
    <rPh sb="18" eb="20">
      <t>ショカイ</t>
    </rPh>
    <rPh sb="20" eb="22">
      <t>ケイヤク</t>
    </rPh>
    <rPh sb="22" eb="24">
      <t>ショウレイ</t>
    </rPh>
    <rPh sb="24" eb="25">
      <t>スウ</t>
    </rPh>
    <rPh sb="63" eb="65">
      <t>キサイ</t>
    </rPh>
    <phoneticPr fontId="1"/>
  </si>
  <si>
    <t>契約書第11条第1項第1号○変動費　初回契約症例数までの「治験薬中止時または、治験薬投与終了時」　に記載</t>
    <rPh sb="0" eb="3">
      <t>ケイヤクショ</t>
    </rPh>
    <rPh sb="3" eb="4">
      <t>ダイ</t>
    </rPh>
    <rPh sb="6" eb="7">
      <t>ジョウ</t>
    </rPh>
    <rPh sb="7" eb="8">
      <t>ダイ</t>
    </rPh>
    <rPh sb="9" eb="10">
      <t>コウ</t>
    </rPh>
    <rPh sb="10" eb="11">
      <t>ダイ</t>
    </rPh>
    <rPh sb="12" eb="13">
      <t>ゴウ</t>
    </rPh>
    <rPh sb="18" eb="20">
      <t>ショカイ</t>
    </rPh>
    <rPh sb="20" eb="22">
      <t>ケイヤク</t>
    </rPh>
    <rPh sb="22" eb="24">
      <t>ショウレイ</t>
    </rPh>
    <rPh sb="24" eb="25">
      <t>スウ</t>
    </rPh>
    <rPh sb="50" eb="52">
      <t>キサイ</t>
    </rPh>
    <phoneticPr fontId="1"/>
  </si>
  <si>
    <t>→契約書へ記載</t>
    <rPh sb="1" eb="4">
      <t>ケイヤクショ</t>
    </rPh>
    <rPh sb="5" eb="7">
      <t>キサイ</t>
    </rPh>
    <phoneticPr fontId="1"/>
  </si>
  <si>
    <t>自動入力</t>
    <rPh sb="0" eb="4">
      <t>ジドウニュウリョク</t>
    </rPh>
    <phoneticPr fontId="1"/>
  </si>
  <si>
    <t>当該治験に必要な光熱水料、消耗品費、印刷製本費、通信運搬費、受託研究審査委員会等の事務処理に必要な経費、治験の進行の審査等に必要な経費。</t>
    <phoneticPr fontId="1"/>
  </si>
  <si>
    <t>技術料、機械損料、建物使用料、治験管理経費（症例検索のためのデータベース作成費等）その他上記に該当しない治験関連経費</t>
    <rPh sb="0" eb="3">
      <t>ギジュツリョウ</t>
    </rPh>
    <rPh sb="4" eb="6">
      <t>キカイ</t>
    </rPh>
    <rPh sb="6" eb="8">
      <t>ソンリョウ</t>
    </rPh>
    <rPh sb="9" eb="11">
      <t>タテモノ</t>
    </rPh>
    <rPh sb="11" eb="14">
      <t>シヨウリョウ</t>
    </rPh>
    <rPh sb="15" eb="17">
      <t>チケン</t>
    </rPh>
    <rPh sb="17" eb="19">
      <t>カンリ</t>
    </rPh>
    <rPh sb="19" eb="21">
      <t>ケイヒ</t>
    </rPh>
    <rPh sb="22" eb="24">
      <t>ショウレイ</t>
    </rPh>
    <rPh sb="24" eb="26">
      <t>ケンサク</t>
    </rPh>
    <rPh sb="36" eb="38">
      <t>サクセイ</t>
    </rPh>
    <rPh sb="38" eb="40">
      <t>ヒナド</t>
    </rPh>
    <rPh sb="43" eb="44">
      <t>ホカ</t>
    </rPh>
    <rPh sb="44" eb="46">
      <t>ジョウキ</t>
    </rPh>
    <rPh sb="47" eb="49">
      <t>ガイトウ</t>
    </rPh>
    <rPh sb="52" eb="54">
      <t>チケン</t>
    </rPh>
    <rPh sb="54" eb="56">
      <t>カンレン</t>
    </rPh>
    <rPh sb="56" eb="58">
      <t>ケイヒ</t>
    </rPh>
    <phoneticPr fontId="1"/>
  </si>
  <si>
    <t>当該治験に従事する職員に係わる人件費（給料、各種手当等）</t>
    <rPh sb="0" eb="2">
      <t>トウガイ</t>
    </rPh>
    <rPh sb="2" eb="4">
      <t>チケン</t>
    </rPh>
    <rPh sb="5" eb="7">
      <t>ジュウジ</t>
    </rPh>
    <rPh sb="9" eb="11">
      <t>ショクイン</t>
    </rPh>
    <rPh sb="12" eb="13">
      <t>カカ</t>
    </rPh>
    <rPh sb="15" eb="18">
      <t>ジンケンヒ</t>
    </rPh>
    <rPh sb="19" eb="21">
      <t>キュウリョウ</t>
    </rPh>
    <rPh sb="22" eb="24">
      <t>カクシュ</t>
    </rPh>
    <rPh sb="24" eb="27">
      <t>テアテナド</t>
    </rPh>
    <phoneticPr fontId="1"/>
  </si>
  <si>
    <t>当該治験に関連して必要となる研究経費。</t>
    <phoneticPr fontId="1"/>
  </si>
  <si>
    <t>(初回投与時)×20%</t>
    <phoneticPr fontId="1"/>
  </si>
  <si>
    <t>(１例あたりの変動費)×20%</t>
    <phoneticPr fontId="1"/>
  </si>
  <si>
    <t>金額固定</t>
    <rPh sb="0" eb="4">
      <t>キンガクコテイ</t>
    </rPh>
    <phoneticPr fontId="1"/>
  </si>
  <si>
    <t>金額固定</t>
    <phoneticPr fontId="1"/>
  </si>
  <si>
    <t>各シートの説明</t>
    <rPh sb="0" eb="1">
      <t>カク</t>
    </rPh>
    <rPh sb="5" eb="7">
      <t>セツメイ</t>
    </rPh>
    <phoneticPr fontId="1"/>
  </si>
  <si>
    <t>積算書（固定費）</t>
    <rPh sb="0" eb="3">
      <t>セキサンショ</t>
    </rPh>
    <rPh sb="4" eb="7">
      <t>コテイヒ</t>
    </rPh>
    <phoneticPr fontId="1"/>
  </si>
  <si>
    <t>①研究経費ポイント算出表</t>
    <rPh sb="1" eb="5">
      <t>ケンキュウケイヒ</t>
    </rPh>
    <rPh sb="9" eb="11">
      <t>サンシュツ</t>
    </rPh>
    <rPh sb="11" eb="12">
      <t>ヒョウ</t>
    </rPh>
    <phoneticPr fontId="1"/>
  </si>
  <si>
    <t>②人件費ポイント算出表</t>
    <rPh sb="1" eb="4">
      <t>ジンケンヒ</t>
    </rPh>
    <rPh sb="8" eb="11">
      <t>サンシュツヒョウ</t>
    </rPh>
    <phoneticPr fontId="1"/>
  </si>
  <si>
    <t>積算書（変動費）</t>
    <rPh sb="0" eb="3">
      <t>セキサンショ</t>
    </rPh>
    <rPh sb="4" eb="7">
      <t>ヘンドウヒ</t>
    </rPh>
    <phoneticPr fontId="1"/>
  </si>
  <si>
    <t>算定要領での該当箇所</t>
    <rPh sb="0" eb="4">
      <t>サンテイヨウリョウ</t>
    </rPh>
    <rPh sb="6" eb="8">
      <t>ガイトウ</t>
    </rPh>
    <rPh sb="8" eb="10">
      <t>カショ</t>
    </rPh>
    <phoneticPr fontId="1"/>
  </si>
  <si>
    <t>＜固定費＞</t>
    <rPh sb="1" eb="4">
      <t>コテイヒ</t>
    </rPh>
    <phoneticPr fontId="1"/>
  </si>
  <si>
    <t>＜変動費＞
①臨床試験研究費</t>
    <rPh sb="1" eb="4">
      <t>ヘンドウヒ</t>
    </rPh>
    <phoneticPr fontId="1"/>
  </si>
  <si>
    <t>＜変動費＞
②治験協力者等人件費</t>
    <phoneticPr fontId="1"/>
  </si>
  <si>
    <t>＜変動費＞</t>
    <rPh sb="1" eb="4">
      <t>ヘンドウヒ</t>
    </rPh>
    <phoneticPr fontId="1"/>
  </si>
  <si>
    <t>シート名</t>
    <rPh sb="3" eb="4">
      <t>メイ</t>
    </rPh>
    <phoneticPr fontId="1"/>
  </si>
  <si>
    <t>一律の金額となっているため入力不要。</t>
    <rPh sb="0" eb="2">
      <t>イチリツ</t>
    </rPh>
    <rPh sb="3" eb="5">
      <t>キンガク</t>
    </rPh>
    <rPh sb="13" eb="15">
      <t>ニュウリョク</t>
    </rPh>
    <rPh sb="15" eb="17">
      <t>フヨウ</t>
    </rPh>
    <phoneticPr fontId="1"/>
  </si>
  <si>
    <t>必要箇所に入力</t>
    <rPh sb="0" eb="4">
      <t>ヒツヨウカショ</t>
    </rPh>
    <rPh sb="5" eb="7">
      <t>ニュウリョク</t>
    </rPh>
    <phoneticPr fontId="1"/>
  </si>
  <si>
    <t>管理番号</t>
    <rPh sb="0" eb="4">
      <t>カンリバンゴウ</t>
    </rPh>
    <phoneticPr fontId="1"/>
  </si>
  <si>
    <t>管理番号：</t>
    <rPh sb="0" eb="4">
      <t>カンリバンゴウ</t>
    </rPh>
    <phoneticPr fontId="1"/>
  </si>
  <si>
    <t>必要箇所に入力</t>
    <phoneticPr fontId="1"/>
  </si>
  <si>
    <t>契約症例数</t>
    <rPh sb="0" eb="2">
      <t>ケイヤク</t>
    </rPh>
    <rPh sb="2" eb="4">
      <t>ショウレイ</t>
    </rPh>
    <rPh sb="4" eb="5">
      <t>スウ</t>
    </rPh>
    <phoneticPr fontId="1"/>
  </si>
  <si>
    <t>実施期間</t>
    <rPh sb="0" eb="2">
      <t>ジッシ</t>
    </rPh>
    <rPh sb="2" eb="4">
      <t>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</si>
</sst>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0_ "/>
  </numFmts>
  <fonts count="22" x14ac:knownFonts="1">
    <font>
      <sz val="11"/>
      <name val="ＭＳ Ｐゴシック"/>
      <family val="3"/>
      <charset val="128"/>
    </font>
    <font>
      <sz val="6"/>
      <name val="ＭＳ Ｐゴシック"/>
      <family val="3"/>
      <charset val="128"/>
    </font>
    <font>
      <sz val="11"/>
      <name val="ＭＳ Ｐゴシック"/>
      <family val="3"/>
      <charset val="128"/>
    </font>
    <font>
      <sz val="10"/>
      <name val="HGSｺﾞｼｯｸM"/>
      <family val="3"/>
      <charset val="128"/>
    </font>
    <font>
      <sz val="9"/>
      <name val="HGSｺﾞｼｯｸM"/>
      <family val="3"/>
      <charset val="128"/>
    </font>
    <font>
      <b/>
      <sz val="14"/>
      <name val="HGSｺﾞｼｯｸM"/>
      <family val="3"/>
      <charset val="128"/>
    </font>
    <font>
      <sz val="10"/>
      <name val="HGPｺﾞｼｯｸM"/>
      <family val="3"/>
      <charset val="128"/>
    </font>
    <font>
      <b/>
      <sz val="10"/>
      <name val="HGPｺﾞｼｯｸM"/>
      <family val="3"/>
      <charset val="128"/>
    </font>
    <font>
      <b/>
      <sz val="12"/>
      <name val="HGSｺﾞｼｯｸM"/>
      <family val="3"/>
      <charset val="128"/>
    </font>
    <font>
      <sz val="12"/>
      <name val="HGPｺﾞｼｯｸM"/>
      <family val="3"/>
      <charset val="128"/>
    </font>
    <font>
      <sz val="11"/>
      <name val="HGPｺﾞｼｯｸM"/>
      <family val="3"/>
      <charset val="128"/>
    </font>
    <font>
      <sz val="11"/>
      <name val="HGSｺﾞｼｯｸM"/>
      <family val="3"/>
      <charset val="128"/>
    </font>
    <font>
      <sz val="14"/>
      <name val="HGSｺﾞｼｯｸM"/>
      <family val="3"/>
      <charset val="128"/>
    </font>
    <font>
      <b/>
      <sz val="12"/>
      <name val="HGPｺﾞｼｯｸM"/>
      <family val="3"/>
      <charset val="128"/>
    </font>
    <font>
      <sz val="9"/>
      <color rgb="FF0070C0"/>
      <name val="HGSｺﾞｼｯｸM"/>
      <family val="3"/>
      <charset val="128"/>
    </font>
    <font>
      <b/>
      <sz val="16"/>
      <name val="HGSｺﾞｼｯｸM"/>
      <family val="3"/>
      <charset val="128"/>
    </font>
    <font>
      <b/>
      <sz val="9"/>
      <name val="HGSｺﾞｼｯｸM"/>
      <family val="3"/>
      <charset val="128"/>
    </font>
    <font>
      <sz val="9"/>
      <name val="HGPｺﾞｼｯｸM"/>
      <family val="3"/>
      <charset val="128"/>
    </font>
    <font>
      <sz val="9"/>
      <name val="ＭＳ Ｐゴシック"/>
      <family val="3"/>
      <charset val="128"/>
    </font>
    <font>
      <sz val="10"/>
      <name val="ＭＳ Ｐゴシック"/>
      <family val="3"/>
      <charset val="128"/>
    </font>
    <font>
      <b/>
      <sz val="16"/>
      <name val="HGPｺﾞｼｯｸM"/>
      <family val="3"/>
      <charset val="128"/>
    </font>
    <font>
      <sz val="9"/>
      <color rgb="FF0070C0"/>
      <name val="HGPｺﾞｼｯｸM"/>
      <family val="3"/>
      <charset val="128"/>
    </font>
  </fonts>
  <fills count="8">
    <fill>
      <patternFill patternType="none"/>
    </fill>
    <fill>
      <patternFill patternType="gray125"/>
    </fill>
    <fill>
      <patternFill patternType="solid">
        <fgColor rgb="FFFFFFCC"/>
        <bgColor indexed="64"/>
      </patternFill>
    </fill>
    <fill>
      <patternFill patternType="solid">
        <fgColor rgb="FFCCECFF"/>
        <bgColor indexed="64"/>
      </patternFill>
    </fill>
    <fill>
      <patternFill patternType="solid">
        <fgColor rgb="FFFFCCFF"/>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4.9989318521683403E-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diagonalUp="1">
      <left style="medium">
        <color indexed="64"/>
      </left>
      <right style="medium">
        <color indexed="64"/>
      </right>
      <top style="thin">
        <color indexed="64"/>
      </top>
      <bottom style="medium">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style="medium">
        <color indexed="64"/>
      </left>
      <right style="medium">
        <color indexed="64"/>
      </right>
      <top style="thin">
        <color indexed="64"/>
      </top>
      <bottom/>
      <diagonal/>
    </border>
    <border diagonalUp="1">
      <left style="medium">
        <color indexed="64"/>
      </left>
      <right/>
      <top style="thin">
        <color indexed="64"/>
      </top>
      <bottom style="medium">
        <color indexed="64"/>
      </bottom>
      <diagonal style="thin">
        <color indexed="64"/>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diagonalUp="1">
      <left/>
      <right style="medium">
        <color indexed="64"/>
      </right>
      <top style="thin">
        <color indexed="64"/>
      </top>
      <bottom style="medium">
        <color indexed="64"/>
      </bottom>
      <diagonal style="thin">
        <color indexed="64"/>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s>
  <cellStyleXfs count="3">
    <xf numFmtId="0" fontId="0" fillId="0" borderId="0"/>
    <xf numFmtId="0" fontId="2" fillId="0" borderId="0"/>
    <xf numFmtId="0" fontId="2" fillId="0" borderId="0"/>
  </cellStyleXfs>
  <cellXfs count="300">
    <xf numFmtId="0" fontId="0" fillId="0" borderId="0" xfId="0"/>
    <xf numFmtId="0" fontId="3" fillId="0" borderId="0" xfId="0" applyFont="1"/>
    <xf numFmtId="0" fontId="3" fillId="0" borderId="0" xfId="0" applyFont="1" applyAlignment="1">
      <alignment horizontal="left" vertical="center"/>
    </xf>
    <xf numFmtId="0" fontId="3" fillId="0" borderId="4" xfId="0" applyFont="1" applyBorder="1" applyAlignment="1">
      <alignment horizontal="center"/>
    </xf>
    <xf numFmtId="0" fontId="3" fillId="0" borderId="1" xfId="0" applyFont="1" applyBorder="1" applyAlignment="1">
      <alignment horizontal="center" vertical="center"/>
    </xf>
    <xf numFmtId="0" fontId="3" fillId="3" borderId="1" xfId="0" applyFont="1" applyFill="1" applyBorder="1" applyAlignment="1">
      <alignment horizontal="center" vertical="center"/>
    </xf>
    <xf numFmtId="0" fontId="3" fillId="0" borderId="0" xfId="0" applyFont="1" applyAlignment="1">
      <alignment vertical="center"/>
    </xf>
    <xf numFmtId="0" fontId="3"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left"/>
    </xf>
    <xf numFmtId="0" fontId="3" fillId="0" borderId="2" xfId="0" applyFont="1" applyBorder="1" applyAlignment="1">
      <alignment horizontal="left" vertical="center" wrapText="1"/>
    </xf>
    <xf numFmtId="0" fontId="3" fillId="0" borderId="14" xfId="0" applyFont="1" applyBorder="1" applyAlignment="1">
      <alignment horizontal="center"/>
    </xf>
    <xf numFmtId="0" fontId="3" fillId="0" borderId="15" xfId="0" applyFont="1" applyBorder="1" applyAlignment="1">
      <alignment horizontal="center"/>
    </xf>
    <xf numFmtId="0" fontId="3" fillId="0" borderId="13" xfId="0" applyFont="1" applyBorder="1" applyAlignment="1">
      <alignment horizontal="center" vertical="center"/>
    </xf>
    <xf numFmtId="0" fontId="3" fillId="0" borderId="17" xfId="0" applyFont="1" applyBorder="1" applyAlignment="1">
      <alignment horizontal="center" vertical="center"/>
    </xf>
    <xf numFmtId="0" fontId="3" fillId="2" borderId="9" xfId="0"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8"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4" borderId="16" xfId="0" applyFont="1" applyFill="1" applyBorder="1" applyAlignment="1">
      <alignment horizontal="center" vertical="center"/>
    </xf>
    <xf numFmtId="0" fontId="3" fillId="0" borderId="20" xfId="0" applyFont="1" applyBorder="1" applyAlignment="1">
      <alignment horizontal="center" vertical="center"/>
    </xf>
    <xf numFmtId="0" fontId="3" fillId="2" borderId="1" xfId="0" applyFont="1" applyFill="1" applyBorder="1" applyAlignment="1">
      <alignment horizontal="center" vertical="center"/>
    </xf>
    <xf numFmtId="0" fontId="3" fillId="0" borderId="21" xfId="0" applyFont="1" applyBorder="1" applyAlignment="1">
      <alignment horizontal="center" vertical="center"/>
    </xf>
    <xf numFmtId="0" fontId="3" fillId="0" borderId="5" xfId="0" applyFont="1" applyBorder="1" applyAlignment="1">
      <alignment horizontal="center" vertical="center"/>
    </xf>
    <xf numFmtId="0" fontId="3" fillId="0" borderId="22" xfId="0" applyFont="1" applyBorder="1" applyAlignment="1">
      <alignment horizontal="center" vertical="center"/>
    </xf>
    <xf numFmtId="0" fontId="3" fillId="0" borderId="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3" borderId="1" xfId="0" applyFont="1" applyFill="1" applyBorder="1" applyAlignment="1">
      <alignment horizontal="center"/>
    </xf>
    <xf numFmtId="0" fontId="3"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vertical="top"/>
    </xf>
    <xf numFmtId="0" fontId="3" fillId="0" borderId="8" xfId="0" applyFont="1" applyBorder="1" applyAlignment="1">
      <alignment horizontal="center" vertical="center"/>
    </xf>
    <xf numFmtId="0" fontId="3" fillId="0" borderId="0" xfId="0" applyFont="1" applyAlignment="1">
      <alignment horizontal="left" wrapText="1"/>
    </xf>
    <xf numFmtId="0" fontId="3" fillId="0" borderId="0" xfId="1" applyFont="1" applyAlignment="1">
      <alignment horizontal="left" wrapText="1"/>
    </xf>
    <xf numFmtId="0" fontId="3" fillId="0" borderId="0" xfId="1" applyFont="1" applyAlignment="1">
      <alignment horizontal="left"/>
    </xf>
    <xf numFmtId="0" fontId="3" fillId="0" borderId="0" xfId="1" applyFont="1"/>
    <xf numFmtId="0" fontId="3" fillId="0" borderId="0" xfId="1" applyFont="1" applyAlignment="1">
      <alignment horizontal="center"/>
    </xf>
    <xf numFmtId="0" fontId="3" fillId="0" borderId="0" xfId="1" applyFont="1" applyAlignment="1">
      <alignment horizontal="left" shrinkToFit="1"/>
    </xf>
    <xf numFmtId="0" fontId="8" fillId="0" borderId="0" xfId="0" applyFont="1" applyAlignment="1">
      <alignment vertical="center" wrapText="1"/>
    </xf>
    <xf numFmtId="0" fontId="3" fillId="0" borderId="28" xfId="0" applyFont="1" applyBorder="1" applyAlignment="1">
      <alignment vertical="center"/>
    </xf>
    <xf numFmtId="0" fontId="3" fillId="0" borderId="12" xfId="0" applyFont="1" applyBorder="1" applyAlignment="1">
      <alignment vertical="center"/>
    </xf>
    <xf numFmtId="0" fontId="3" fillId="0" borderId="7" xfId="0" applyFont="1" applyBorder="1" applyAlignment="1">
      <alignment vertical="center"/>
    </xf>
    <xf numFmtId="0" fontId="3" fillId="0" borderId="31" xfId="0" applyFont="1" applyBorder="1" applyAlignment="1">
      <alignment vertical="center" wrapText="1"/>
    </xf>
    <xf numFmtId="0" fontId="3" fillId="0" borderId="19" xfId="0" applyFont="1" applyBorder="1" applyAlignment="1">
      <alignment horizontal="center" vertical="center"/>
    </xf>
    <xf numFmtId="0" fontId="3" fillId="0" borderId="35" xfId="0" applyFont="1" applyBorder="1" applyAlignment="1">
      <alignment horizontal="center" vertical="center"/>
    </xf>
    <xf numFmtId="0" fontId="3" fillId="4" borderId="13" xfId="0" applyFont="1" applyFill="1" applyBorder="1" applyAlignment="1">
      <alignment horizontal="center" vertical="center"/>
    </xf>
    <xf numFmtId="0" fontId="9" fillId="0" borderId="0" xfId="0" applyFont="1" applyAlignment="1">
      <alignment vertical="center"/>
    </xf>
    <xf numFmtId="0" fontId="9" fillId="0" borderId="0" xfId="0" applyFont="1"/>
    <xf numFmtId="0" fontId="6" fillId="0" borderId="0" xfId="0" applyFont="1" applyAlignment="1">
      <alignment horizontal="right" vertical="center"/>
    </xf>
    <xf numFmtId="0" fontId="6" fillId="0" borderId="0" xfId="0" applyFont="1" applyAlignment="1">
      <alignment vertical="center"/>
    </xf>
    <xf numFmtId="0" fontId="6" fillId="0" borderId="0" xfId="0" applyFont="1"/>
    <xf numFmtId="49" fontId="6" fillId="0" borderId="0" xfId="0" applyNumberFormat="1" applyFont="1" applyAlignment="1">
      <alignment horizontal="right"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37" xfId="0" applyFont="1" applyBorder="1" applyAlignment="1">
      <alignment horizontal="center" vertical="center"/>
    </xf>
    <xf numFmtId="0" fontId="6" fillId="0" borderId="3" xfId="0" applyFont="1" applyBorder="1" applyAlignment="1">
      <alignment vertical="center"/>
    </xf>
    <xf numFmtId="176" fontId="6" fillId="0" borderId="0" xfId="0" applyNumberFormat="1" applyFont="1" applyAlignment="1">
      <alignment horizontal="right"/>
    </xf>
    <xf numFmtId="0" fontId="10" fillId="0" borderId="0" xfId="0" applyFont="1"/>
    <xf numFmtId="0" fontId="10" fillId="0" borderId="0" xfId="0" applyFont="1" applyAlignment="1">
      <alignment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1" xfId="0" applyFont="1" applyBorder="1" applyAlignment="1">
      <alignment horizontal="center" vertical="center"/>
    </xf>
    <xf numFmtId="0" fontId="6" fillId="0" borderId="42" xfId="0" applyFont="1" applyBorder="1" applyAlignment="1">
      <alignment vertical="center"/>
    </xf>
    <xf numFmtId="0" fontId="7" fillId="0" borderId="0" xfId="0" applyFont="1" applyAlignment="1">
      <alignment horizontal="center" vertical="center"/>
    </xf>
    <xf numFmtId="178" fontId="9" fillId="0" borderId="0" xfId="0" applyNumberFormat="1" applyFont="1"/>
    <xf numFmtId="0" fontId="7" fillId="0" borderId="0" xfId="0" applyFont="1" applyAlignment="1">
      <alignment vertical="center" wrapText="1"/>
    </xf>
    <xf numFmtId="177" fontId="7" fillId="0" borderId="0" xfId="0" applyNumberFormat="1" applyFont="1" applyAlignment="1">
      <alignment horizontal="right" vertical="center"/>
    </xf>
    <xf numFmtId="0" fontId="7" fillId="0" borderId="0" xfId="0" applyFont="1" applyAlignment="1">
      <alignment horizontal="right" vertical="center"/>
    </xf>
    <xf numFmtId="0" fontId="6" fillId="0" borderId="0" xfId="0" applyFont="1" applyAlignment="1">
      <alignment vertical="center" shrinkToFit="1"/>
    </xf>
    <xf numFmtId="0" fontId="7" fillId="0" borderId="0" xfId="0" applyFont="1" applyAlignment="1">
      <alignment vertical="center" shrinkToFit="1"/>
    </xf>
    <xf numFmtId="176" fontId="7" fillId="0" borderId="0" xfId="0" applyNumberFormat="1" applyFont="1" applyAlignment="1">
      <alignment horizontal="right" vertical="center"/>
    </xf>
    <xf numFmtId="0" fontId="11" fillId="0" borderId="0" xfId="2" applyFont="1" applyAlignment="1">
      <alignment horizontal="centerContinuous"/>
    </xf>
    <xf numFmtId="0" fontId="11" fillId="0" borderId="0" xfId="2" applyFont="1"/>
    <xf numFmtId="0" fontId="12" fillId="0" borderId="0" xfId="2" applyFont="1" applyAlignment="1">
      <alignment horizontal="centerContinuous"/>
    </xf>
    <xf numFmtId="0" fontId="11" fillId="0" borderId="0" xfId="2" applyFont="1" applyAlignment="1">
      <alignment vertical="center"/>
    </xf>
    <xf numFmtId="0" fontId="11" fillId="0" borderId="0" xfId="2" applyFont="1" applyAlignment="1">
      <alignment horizontal="right" vertical="center"/>
    </xf>
    <xf numFmtId="0" fontId="11" fillId="0" borderId="0" xfId="2" applyFont="1" applyAlignment="1">
      <alignment horizontal="distributed" vertical="center"/>
    </xf>
    <xf numFmtId="0" fontId="11" fillId="0" borderId="0" xfId="2" applyFont="1" applyAlignment="1">
      <alignment horizontal="left" vertical="center"/>
    </xf>
    <xf numFmtId="0" fontId="11" fillId="0" borderId="0" xfId="0" applyFont="1"/>
    <xf numFmtId="0" fontId="11" fillId="0" borderId="19" xfId="0" applyFont="1" applyBorder="1" applyAlignment="1">
      <alignment horizontal="left" vertical="top"/>
    </xf>
    <xf numFmtId="0" fontId="11" fillId="0" borderId="19" xfId="2" applyFont="1" applyBorder="1" applyAlignment="1">
      <alignment horizontal="left" vertical="top"/>
    </xf>
    <xf numFmtId="0" fontId="3" fillId="3" borderId="1" xfId="0" applyFont="1" applyFill="1" applyBorder="1" applyAlignment="1">
      <alignment vertical="center"/>
    </xf>
    <xf numFmtId="0" fontId="11" fillId="0" borderId="2" xfId="0" applyFont="1" applyBorder="1"/>
    <xf numFmtId="0" fontId="11" fillId="0" borderId="6" xfId="0" applyFont="1" applyBorder="1"/>
    <xf numFmtId="0" fontId="11" fillId="0" borderId="29" xfId="2" applyFont="1" applyBorder="1" applyAlignment="1">
      <alignment horizontal="left" vertical="top"/>
    </xf>
    <xf numFmtId="0" fontId="11" fillId="3" borderId="49" xfId="0" applyFont="1" applyFill="1" applyBorder="1"/>
    <xf numFmtId="0" fontId="11" fillId="0" borderId="50" xfId="0" applyFont="1" applyBorder="1"/>
    <xf numFmtId="0" fontId="11" fillId="0" borderId="30" xfId="0" applyFont="1" applyBorder="1"/>
    <xf numFmtId="49" fontId="6" fillId="0" borderId="38" xfId="0" applyNumberFormat="1" applyFont="1" applyBorder="1" applyAlignment="1">
      <alignment horizontal="center" vertical="center" wrapText="1"/>
    </xf>
    <xf numFmtId="0" fontId="6" fillId="0" borderId="38" xfId="0" applyFont="1" applyBorder="1" applyAlignment="1">
      <alignment horizontal="center" vertical="center" wrapText="1"/>
    </xf>
    <xf numFmtId="0" fontId="3" fillId="6" borderId="1" xfId="0" applyFont="1" applyFill="1" applyBorder="1" applyAlignment="1">
      <alignment horizontal="center"/>
    </xf>
    <xf numFmtId="0" fontId="6" fillId="0" borderId="51" xfId="0" applyFont="1" applyBorder="1" applyAlignment="1">
      <alignment horizontal="center" vertical="center" wrapText="1"/>
    </xf>
    <xf numFmtId="0" fontId="6" fillId="0" borderId="47" xfId="0" applyFont="1" applyBorder="1" applyAlignment="1">
      <alignment horizontal="right" vertical="center"/>
    </xf>
    <xf numFmtId="0" fontId="6" fillId="0" borderId="47" xfId="0" applyFont="1" applyBorder="1" applyAlignment="1">
      <alignment vertical="center"/>
    </xf>
    <xf numFmtId="0" fontId="3" fillId="7" borderId="1" xfId="0" applyFont="1" applyFill="1" applyBorder="1" applyAlignment="1">
      <alignment horizontal="center" vertical="center"/>
    </xf>
    <xf numFmtId="0" fontId="6" fillId="7" borderId="16" xfId="0" applyFont="1" applyFill="1" applyBorder="1" applyAlignment="1">
      <alignment horizontal="center" vertical="center"/>
    </xf>
    <xf numFmtId="0" fontId="6" fillId="2" borderId="16" xfId="0" applyFont="1" applyFill="1" applyBorder="1" applyAlignment="1">
      <alignment horizontal="center" vertical="center"/>
    </xf>
    <xf numFmtId="0" fontId="7" fillId="0" borderId="11" xfId="0" applyFont="1" applyBorder="1" applyAlignment="1">
      <alignment horizontal="right" vertical="center"/>
    </xf>
    <xf numFmtId="0" fontId="7" fillId="0" borderId="7" xfId="0" applyFont="1" applyBorder="1" applyAlignment="1">
      <alignment horizontal="right" vertical="center"/>
    </xf>
    <xf numFmtId="0" fontId="7" fillId="0" borderId="6" xfId="0" applyFont="1" applyBorder="1" applyAlignment="1">
      <alignment horizontal="right" vertical="center"/>
    </xf>
    <xf numFmtId="0" fontId="7" fillId="0" borderId="60" xfId="0" applyFont="1" applyBorder="1" applyAlignment="1">
      <alignment horizontal="right" vertical="center"/>
    </xf>
    <xf numFmtId="49" fontId="6" fillId="0" borderId="58" xfId="0" applyNumberFormat="1" applyFont="1" applyBorder="1" applyAlignment="1">
      <alignment horizontal="right" vertical="center"/>
    </xf>
    <xf numFmtId="0" fontId="6" fillId="0" borderId="58" xfId="0" applyFont="1" applyBorder="1" applyAlignment="1">
      <alignment horizontal="center" vertical="center"/>
    </xf>
    <xf numFmtId="49" fontId="6" fillId="0" borderId="1" xfId="0" applyNumberFormat="1" applyFont="1" applyBorder="1" applyAlignment="1">
      <alignment horizontal="right" vertical="center"/>
    </xf>
    <xf numFmtId="49" fontId="6" fillId="0" borderId="59" xfId="0" applyNumberFormat="1" applyFont="1" applyBorder="1" applyAlignment="1">
      <alignment horizontal="right" vertical="center"/>
    </xf>
    <xf numFmtId="0" fontId="6" fillId="0" borderId="59" xfId="0" applyFont="1" applyBorder="1" applyAlignment="1">
      <alignment horizontal="center" vertical="center"/>
    </xf>
    <xf numFmtId="0" fontId="7" fillId="0" borderId="40" xfId="0" applyFont="1" applyBorder="1" applyAlignment="1">
      <alignment horizontal="right" vertical="center"/>
    </xf>
    <xf numFmtId="49" fontId="6" fillId="0" borderId="9" xfId="0" applyNumberFormat="1" applyFont="1" applyBorder="1" applyAlignment="1">
      <alignment horizontal="right" vertical="center"/>
    </xf>
    <xf numFmtId="0" fontId="6" fillId="0" borderId="9" xfId="0" applyFont="1" applyBorder="1" applyAlignment="1">
      <alignment horizontal="center" vertical="center"/>
    </xf>
    <xf numFmtId="0" fontId="7" fillId="0" borderId="55" xfId="0" applyFont="1" applyBorder="1" applyAlignment="1">
      <alignment horizontal="right" vertical="center"/>
    </xf>
    <xf numFmtId="0" fontId="6" fillId="0" borderId="28" xfId="0" applyFont="1" applyBorder="1" applyAlignment="1">
      <alignment vertical="center" shrinkToFit="1"/>
    </xf>
    <xf numFmtId="0" fontId="6" fillId="0" borderId="19" xfId="0" applyFont="1" applyBorder="1" applyAlignment="1">
      <alignment vertical="center" shrinkToFit="1"/>
    </xf>
    <xf numFmtId="0" fontId="6" fillId="0" borderId="31" xfId="0" applyFont="1" applyBorder="1" applyAlignment="1">
      <alignment vertical="center" shrinkToFit="1"/>
    </xf>
    <xf numFmtId="0" fontId="6" fillId="0" borderId="61" xfId="0" applyFont="1" applyBorder="1" applyAlignment="1">
      <alignment vertical="center" shrinkToFit="1"/>
    </xf>
    <xf numFmtId="0" fontId="6" fillId="0" borderId="62" xfId="0" applyFont="1" applyBorder="1" applyAlignment="1">
      <alignment horizontal="center" vertical="center" shrinkToFit="1"/>
    </xf>
    <xf numFmtId="0" fontId="6" fillId="0" borderId="63" xfId="0" applyFont="1" applyBorder="1" applyAlignment="1">
      <alignment horizontal="center" vertical="center" shrinkToFit="1"/>
    </xf>
    <xf numFmtId="0" fontId="3" fillId="0" borderId="9" xfId="0" applyFont="1" applyBorder="1" applyAlignment="1">
      <alignment horizontal="center" vertical="center"/>
    </xf>
    <xf numFmtId="0" fontId="14" fillId="0" borderId="1" xfId="0" applyFont="1" applyBorder="1" applyAlignment="1">
      <alignment vertical="center" wrapText="1"/>
    </xf>
    <xf numFmtId="0" fontId="14" fillId="0" borderId="1" xfId="0" applyFont="1" applyBorder="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vertical="top" wrapText="1"/>
    </xf>
    <xf numFmtId="0" fontId="4" fillId="0" borderId="0" xfId="0" applyFont="1" applyAlignment="1">
      <alignment horizontal="left" vertical="top"/>
    </xf>
    <xf numFmtId="0" fontId="14" fillId="0" borderId="1" xfId="0" applyFont="1" applyBorder="1" applyAlignment="1">
      <alignment horizontal="left" wrapText="1"/>
    </xf>
    <xf numFmtId="0" fontId="4" fillId="0" borderId="1" xfId="0" applyFont="1" applyBorder="1" applyAlignment="1">
      <alignment horizontal="left"/>
    </xf>
    <xf numFmtId="0" fontId="14" fillId="0" borderId="1" xfId="0" applyFont="1" applyBorder="1" applyAlignment="1">
      <alignment horizontal="left" vertical="center" wrapText="1"/>
    </xf>
    <xf numFmtId="0" fontId="4" fillId="0" borderId="1" xfId="0" applyFont="1" applyBorder="1" applyAlignment="1">
      <alignment horizontal="left" vertical="center"/>
    </xf>
    <xf numFmtId="0" fontId="3" fillId="0" borderId="11" xfId="0" applyFont="1" applyBorder="1" applyAlignment="1">
      <alignment horizontal="left" vertical="center" wrapText="1"/>
    </xf>
    <xf numFmtId="0" fontId="3" fillId="0" borderId="21" xfId="0" applyFont="1" applyBorder="1" applyAlignment="1">
      <alignment horizontal="left" vertical="center" wrapText="1"/>
    </xf>
    <xf numFmtId="0" fontId="4" fillId="0" borderId="0" xfId="0" applyFont="1" applyAlignment="1">
      <alignment horizontal="center"/>
    </xf>
    <xf numFmtId="0" fontId="4" fillId="0" borderId="0" xfId="0" applyFont="1" applyAlignment="1">
      <alignment horizontal="right" vertical="center"/>
    </xf>
    <xf numFmtId="0" fontId="4" fillId="2" borderId="1" xfId="0" applyFont="1" applyFill="1" applyBorder="1" applyAlignment="1">
      <alignment horizontal="center"/>
    </xf>
    <xf numFmtId="0" fontId="4" fillId="3" borderId="1" xfId="0" applyFont="1" applyFill="1" applyBorder="1" applyAlignment="1">
      <alignment horizontal="center"/>
    </xf>
    <xf numFmtId="0" fontId="4" fillId="0" borderId="0" xfId="0" applyFont="1" applyAlignment="1">
      <alignment vertical="center"/>
    </xf>
    <xf numFmtId="0" fontId="16" fillId="0" borderId="0" xfId="0" applyFont="1" applyAlignment="1">
      <alignment vertical="center" wrapText="1"/>
    </xf>
    <xf numFmtId="0" fontId="4" fillId="0" borderId="0" xfId="0" applyFont="1" applyAlignment="1">
      <alignment vertical="top"/>
    </xf>
    <xf numFmtId="0" fontId="4" fillId="0" borderId="0" xfId="0" applyFont="1" applyAlignment="1">
      <alignment horizontal="center" vertical="top"/>
    </xf>
    <xf numFmtId="0" fontId="1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0" xfId="0" applyFont="1" applyAlignment="1">
      <alignment horizontal="center" vertical="center"/>
    </xf>
    <xf numFmtId="0" fontId="15" fillId="0" borderId="0" xfId="0" applyFont="1" applyAlignment="1">
      <alignment vertical="center" wrapText="1"/>
    </xf>
    <xf numFmtId="0" fontId="3" fillId="0" borderId="65" xfId="0" applyFont="1" applyBorder="1" applyAlignment="1">
      <alignment horizontal="center"/>
    </xf>
    <xf numFmtId="0" fontId="17" fillId="0" borderId="0" xfId="0" applyFont="1" applyAlignment="1">
      <alignment vertical="center"/>
    </xf>
    <xf numFmtId="49" fontId="17" fillId="0" borderId="0" xfId="0" applyNumberFormat="1" applyFont="1" applyAlignment="1">
      <alignment horizontal="right" vertical="center"/>
    </xf>
    <xf numFmtId="0" fontId="17" fillId="0" borderId="0" xfId="0" applyFont="1" applyAlignment="1">
      <alignment horizontal="right" vertical="center"/>
    </xf>
    <xf numFmtId="0" fontId="17" fillId="0" borderId="0" xfId="0" applyFont="1" applyAlignment="1">
      <alignment horizontal="center" vertical="center"/>
    </xf>
    <xf numFmtId="0" fontId="6" fillId="5" borderId="0" xfId="0" applyFont="1" applyFill="1"/>
    <xf numFmtId="0" fontId="6" fillId="0" borderId="66" xfId="0" applyFont="1" applyBorder="1" applyAlignment="1">
      <alignment horizontal="center" vertical="center" shrinkToFit="1"/>
    </xf>
    <xf numFmtId="49" fontId="6" fillId="0" borderId="49" xfId="0" applyNumberFormat="1" applyFont="1" applyBorder="1" applyAlignment="1">
      <alignment horizontal="right" vertical="center"/>
    </xf>
    <xf numFmtId="0" fontId="6" fillId="0" borderId="49" xfId="0" applyFont="1" applyBorder="1" applyAlignment="1">
      <alignment horizontal="center" vertical="center"/>
    </xf>
    <xf numFmtId="0" fontId="7" fillId="0" borderId="30" xfId="0" applyFont="1" applyBorder="1" applyAlignment="1">
      <alignment horizontal="right" vertical="center"/>
    </xf>
    <xf numFmtId="0" fontId="21" fillId="0" borderId="0" xfId="0" applyFont="1"/>
    <xf numFmtId="0" fontId="21" fillId="0" borderId="0" xfId="0" applyFont="1" applyAlignment="1">
      <alignment vertical="center"/>
    </xf>
    <xf numFmtId="0" fontId="21" fillId="0" borderId="1" xfId="0" applyFont="1" applyBorder="1" applyAlignment="1">
      <alignment horizontal="left" vertical="center"/>
    </xf>
    <xf numFmtId="0" fontId="21" fillId="0" borderId="1" xfId="0" applyFont="1" applyBorder="1" applyAlignment="1">
      <alignment horizontal="left" vertical="center" wrapText="1"/>
    </xf>
    <xf numFmtId="0" fontId="21" fillId="0" borderId="0" xfId="0" applyFont="1" applyAlignment="1">
      <alignment horizontal="left"/>
    </xf>
    <xf numFmtId="0" fontId="4" fillId="2" borderId="38" xfId="0" applyFont="1" applyFill="1" applyBorder="1" applyAlignment="1">
      <alignment horizontal="center"/>
    </xf>
    <xf numFmtId="0" fontId="6" fillId="7" borderId="1" xfId="0" applyFont="1" applyFill="1" applyBorder="1" applyAlignment="1">
      <alignment horizontal="center" vertical="center"/>
    </xf>
    <xf numFmtId="0" fontId="4" fillId="0" borderId="34" xfId="0" applyFont="1" applyBorder="1" applyAlignment="1">
      <alignment vertical="center"/>
    </xf>
    <xf numFmtId="0" fontId="3" fillId="0" borderId="56" xfId="0" applyFont="1" applyBorder="1" applyAlignment="1">
      <alignment vertical="center" wrapText="1"/>
    </xf>
    <xf numFmtId="0" fontId="15" fillId="0" borderId="0" xfId="0" applyFont="1" applyAlignment="1">
      <alignment horizontal="center" vertical="center"/>
    </xf>
    <xf numFmtId="0" fontId="15" fillId="0" borderId="0" xfId="0" applyFont="1" applyAlignment="1">
      <alignment horizontal="center" vertical="center" wrapText="1"/>
    </xf>
    <xf numFmtId="0" fontId="11" fillId="0" borderId="1" xfId="0" applyFont="1" applyBorder="1"/>
    <xf numFmtId="0" fontId="11" fillId="0" borderId="61" xfId="2" applyFont="1" applyBorder="1"/>
    <xf numFmtId="0" fontId="11" fillId="0" borderId="62" xfId="0" applyFont="1" applyBorder="1" applyAlignment="1">
      <alignment horizontal="left" vertical="top"/>
    </xf>
    <xf numFmtId="0" fontId="3" fillId="0" borderId="0" xfId="0" applyFont="1" applyAlignment="1">
      <alignment horizontal="right" vertical="center"/>
    </xf>
    <xf numFmtId="0" fontId="3" fillId="0" borderId="25" xfId="0" applyFont="1" applyBorder="1" applyAlignment="1">
      <alignment vertical="center"/>
    </xf>
    <xf numFmtId="0" fontId="6" fillId="0" borderId="0" xfId="0" applyFont="1" applyAlignment="1">
      <alignment horizontal="left"/>
    </xf>
    <xf numFmtId="0" fontId="6" fillId="0" borderId="48" xfId="0" applyFont="1" applyBorder="1" applyAlignment="1">
      <alignment horizontal="left" vertical="center"/>
    </xf>
    <xf numFmtId="0" fontId="6" fillId="0" borderId="57" xfId="0" applyFont="1" applyBorder="1" applyAlignment="1">
      <alignment horizontal="left" vertical="center"/>
    </xf>
    <xf numFmtId="0" fontId="6" fillId="0" borderId="21" xfId="0" applyFont="1" applyBorder="1" applyAlignment="1">
      <alignment horizontal="left" vertical="center"/>
    </xf>
    <xf numFmtId="0" fontId="19" fillId="0" borderId="3" xfId="0" applyFont="1" applyBorder="1" applyAlignment="1">
      <alignment horizontal="left" vertical="center"/>
    </xf>
    <xf numFmtId="0" fontId="6" fillId="0" borderId="33" xfId="0" applyFont="1" applyBorder="1" applyAlignment="1">
      <alignment horizontal="left" vertical="center"/>
    </xf>
    <xf numFmtId="0" fontId="19" fillId="0" borderId="32" xfId="0" applyFont="1" applyBorder="1" applyAlignment="1">
      <alignment horizontal="left" vertical="center"/>
    </xf>
    <xf numFmtId="0" fontId="6" fillId="0" borderId="48" xfId="0" applyFont="1" applyBorder="1" applyAlignment="1">
      <alignment horizontal="left" vertical="center" wrapText="1"/>
    </xf>
    <xf numFmtId="0" fontId="19" fillId="0" borderId="57" xfId="0" applyFont="1" applyBorder="1" applyAlignment="1">
      <alignment horizontal="left" vertical="center" wrapText="1"/>
    </xf>
    <xf numFmtId="0" fontId="6" fillId="0" borderId="10" xfId="0" applyFont="1" applyBorder="1" applyAlignment="1">
      <alignment horizontal="left" vertical="center" wrapText="1"/>
    </xf>
    <xf numFmtId="0" fontId="19" fillId="0" borderId="41" xfId="0" applyFont="1" applyBorder="1" applyAlignment="1">
      <alignment horizontal="left" vertical="center" wrapText="1"/>
    </xf>
    <xf numFmtId="0" fontId="6" fillId="0" borderId="33" xfId="0" applyFont="1" applyBorder="1" applyAlignment="1">
      <alignment horizontal="left" vertical="center" wrapText="1"/>
    </xf>
    <xf numFmtId="0" fontId="6" fillId="0" borderId="32" xfId="0" applyFont="1" applyBorder="1" applyAlignment="1">
      <alignment horizontal="left" vertical="center" wrapText="1"/>
    </xf>
    <xf numFmtId="0" fontId="7" fillId="0" borderId="0" xfId="0" applyFont="1" applyAlignment="1">
      <alignment horizontal="left" vertical="center" wrapText="1"/>
    </xf>
    <xf numFmtId="176" fontId="7" fillId="5" borderId="48" xfId="0" applyNumberFormat="1" applyFont="1" applyFill="1" applyBorder="1" applyAlignment="1">
      <alignment horizontal="right" vertical="center"/>
    </xf>
    <xf numFmtId="176" fontId="7" fillId="5" borderId="12" xfId="0" applyNumberFormat="1" applyFont="1" applyFill="1" applyBorder="1" applyAlignment="1">
      <alignment horizontal="right" vertical="center"/>
    </xf>
    <xf numFmtId="176" fontId="7" fillId="5" borderId="10" xfId="0" applyNumberFormat="1" applyFont="1" applyFill="1" applyBorder="1" applyAlignment="1">
      <alignment horizontal="right" vertical="center"/>
    </xf>
    <xf numFmtId="176" fontId="7" fillId="5" borderId="11" xfId="0" applyNumberFormat="1" applyFont="1" applyFill="1" applyBorder="1" applyAlignment="1">
      <alignment horizontal="right" vertical="center"/>
    </xf>
    <xf numFmtId="176" fontId="7" fillId="5" borderId="21" xfId="0" applyNumberFormat="1" applyFont="1" applyFill="1" applyBorder="1" applyAlignment="1">
      <alignment horizontal="right" vertical="center"/>
    </xf>
    <xf numFmtId="176" fontId="7" fillId="5" borderId="2" xfId="0" applyNumberFormat="1" applyFont="1" applyFill="1" applyBorder="1" applyAlignment="1">
      <alignment horizontal="right" vertical="center"/>
    </xf>
    <xf numFmtId="176" fontId="7" fillId="5" borderId="67" xfId="0" applyNumberFormat="1" applyFont="1" applyFill="1" applyBorder="1" applyAlignment="1">
      <alignment horizontal="right" vertical="center"/>
    </xf>
    <xf numFmtId="176" fontId="7" fillId="5" borderId="50" xfId="0" applyNumberFormat="1" applyFont="1" applyFill="1" applyBorder="1" applyAlignment="1">
      <alignment horizontal="right" vertical="center"/>
    </xf>
    <xf numFmtId="176" fontId="7" fillId="5" borderId="1" xfId="0" applyNumberFormat="1" applyFont="1" applyFill="1" applyBorder="1" applyAlignment="1">
      <alignment horizontal="right" vertical="center"/>
    </xf>
    <xf numFmtId="0" fontId="6" fillId="0" borderId="21" xfId="0" applyFont="1" applyBorder="1" applyAlignment="1">
      <alignment horizontal="left" vertical="center" wrapText="1"/>
    </xf>
    <xf numFmtId="0" fontId="19" fillId="0" borderId="3" xfId="0" applyFont="1" applyBorder="1" applyAlignment="1">
      <alignment horizontal="left" vertical="center" wrapText="1"/>
    </xf>
    <xf numFmtId="0" fontId="6" fillId="0" borderId="3" xfId="0" applyFont="1" applyBorder="1" applyAlignment="1">
      <alignment vertical="center"/>
    </xf>
    <xf numFmtId="0" fontId="6" fillId="0" borderId="42" xfId="0" applyFont="1" applyBorder="1" applyAlignment="1">
      <alignment vertical="center"/>
    </xf>
    <xf numFmtId="49" fontId="17" fillId="0" borderId="21" xfId="0" applyNumberFormat="1"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7" fillId="0" borderId="39" xfId="0" applyFont="1" applyBorder="1" applyAlignment="1">
      <alignment horizontal="left" vertical="center" wrapText="1"/>
    </xf>
    <xf numFmtId="0" fontId="18" fillId="0" borderId="40" xfId="0" applyFont="1" applyBorder="1" applyAlignment="1">
      <alignment horizontal="left" vertical="center" wrapText="1"/>
    </xf>
    <xf numFmtId="0" fontId="18" fillId="0" borderId="42" xfId="0" applyFont="1" applyBorder="1" applyAlignment="1">
      <alignment horizontal="left" vertical="center" wrapText="1"/>
    </xf>
    <xf numFmtId="177" fontId="7" fillId="5" borderId="46" xfId="0" applyNumberFormat="1" applyFont="1" applyFill="1" applyBorder="1" applyAlignment="1">
      <alignment horizontal="right" vertical="center"/>
    </xf>
    <xf numFmtId="0" fontId="7" fillId="5" borderId="46" xfId="0" applyFont="1" applyFill="1" applyBorder="1" applyAlignment="1">
      <alignment horizontal="right" vertical="center"/>
    </xf>
    <xf numFmtId="0" fontId="6" fillId="0" borderId="52" xfId="0" applyFont="1" applyBorder="1" applyAlignment="1">
      <alignment horizontal="left" vertical="center" wrapText="1"/>
    </xf>
    <xf numFmtId="0" fontId="19" fillId="0" borderId="46" xfId="0" applyFont="1" applyBorder="1" applyAlignment="1">
      <alignment horizontal="left" vertical="center" wrapText="1"/>
    </xf>
    <xf numFmtId="0" fontId="6" fillId="0" borderId="37" xfId="0" applyFont="1" applyBorder="1" applyAlignment="1">
      <alignment horizontal="center" vertical="center"/>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177" fontId="6" fillId="0" borderId="21" xfId="0" applyNumberFormat="1" applyFont="1" applyBorder="1" applyAlignment="1">
      <alignment horizontal="right" vertical="center"/>
    </xf>
    <xf numFmtId="177" fontId="6" fillId="0" borderId="2" xfId="0" applyNumberFormat="1" applyFont="1" applyBorder="1" applyAlignment="1">
      <alignment horizontal="right" vertical="center"/>
    </xf>
    <xf numFmtId="0" fontId="17" fillId="0" borderId="21" xfId="0" applyFont="1" applyBorder="1" applyAlignment="1">
      <alignment horizontal="left" vertical="center" wrapText="1"/>
    </xf>
    <xf numFmtId="0" fontId="20" fillId="0" borderId="0" xfId="0" applyFont="1" applyAlignment="1">
      <alignment horizontal="center" vertical="center"/>
    </xf>
    <xf numFmtId="0" fontId="6" fillId="0" borderId="0" xfId="0" applyFont="1" applyAlignment="1">
      <alignment horizontal="right"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right" vertical="center"/>
    </xf>
    <xf numFmtId="0" fontId="6" fillId="0" borderId="11" xfId="0" applyFont="1" applyBorder="1" applyAlignment="1">
      <alignment horizontal="right"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3" fillId="0" borderId="0" xfId="0" applyFont="1" applyAlignment="1">
      <alignment horizontal="right" vertical="center"/>
    </xf>
    <xf numFmtId="0" fontId="3" fillId="0" borderId="0" xfId="0" applyFont="1" applyAlignment="1">
      <alignment horizontal="left" vertical="center"/>
    </xf>
    <xf numFmtId="49" fontId="6" fillId="0" borderId="1" xfId="0" applyNumberFormat="1" applyFont="1" applyBorder="1" applyAlignment="1">
      <alignment horizontal="center" vertical="center"/>
    </xf>
    <xf numFmtId="0" fontId="6" fillId="0" borderId="38" xfId="0" applyFont="1" applyBorder="1" applyAlignment="1">
      <alignment horizontal="center" vertical="center"/>
    </xf>
    <xf numFmtId="177" fontId="6" fillId="0" borderId="39" xfId="0" applyNumberFormat="1" applyFont="1" applyBorder="1" applyAlignment="1">
      <alignment horizontal="right" vertical="center"/>
    </xf>
    <xf numFmtId="177" fontId="6" fillId="0" borderId="40" xfId="0" applyNumberFormat="1" applyFont="1" applyBorder="1" applyAlignment="1">
      <alignment horizontal="right" vertical="center"/>
    </xf>
    <xf numFmtId="176" fontId="7" fillId="5" borderId="58" xfId="0" applyNumberFormat="1" applyFont="1" applyFill="1" applyBorder="1" applyAlignment="1">
      <alignment horizontal="right" vertical="center"/>
    </xf>
    <xf numFmtId="176" fontId="7" fillId="5" borderId="59" xfId="0" applyNumberFormat="1" applyFont="1" applyFill="1" applyBorder="1" applyAlignment="1">
      <alignment horizontal="right" vertical="center"/>
    </xf>
    <xf numFmtId="176" fontId="7" fillId="5" borderId="33" xfId="0" applyNumberFormat="1" applyFont="1" applyFill="1" applyBorder="1" applyAlignment="1">
      <alignment horizontal="right" vertical="center"/>
    </xf>
    <xf numFmtId="0" fontId="5" fillId="0" borderId="0" xfId="2" applyFont="1" applyAlignment="1">
      <alignment horizontal="center"/>
    </xf>
    <xf numFmtId="0" fontId="3" fillId="0" borderId="34" xfId="0" applyFont="1" applyBorder="1" applyAlignment="1">
      <alignment horizontal="left" vertical="center" wrapText="1"/>
    </xf>
    <xf numFmtId="0" fontId="3" fillId="0" borderId="0" xfId="0" applyFont="1" applyAlignment="1">
      <alignment horizontal="left" vertical="center" wrapText="1"/>
    </xf>
    <xf numFmtId="0" fontId="3" fillId="6" borderId="1" xfId="0" applyFont="1" applyFill="1" applyBorder="1" applyAlignment="1">
      <alignment horizontal="left"/>
    </xf>
    <xf numFmtId="0" fontId="3" fillId="6" borderId="5" xfId="0" applyFont="1" applyFill="1" applyBorder="1" applyAlignment="1">
      <alignment horizontal="left"/>
    </xf>
    <xf numFmtId="0" fontId="3" fillId="6" borderId="21" xfId="0" applyFont="1" applyFill="1" applyBorder="1" applyAlignment="1">
      <alignment horizontal="left"/>
    </xf>
    <xf numFmtId="0" fontId="0" fillId="6" borderId="2" xfId="0" applyFill="1" applyBorder="1" applyAlignment="1">
      <alignment horizontal="left"/>
    </xf>
    <xf numFmtId="0" fontId="0" fillId="6" borderId="6" xfId="0" applyFill="1" applyBorder="1" applyAlignment="1">
      <alignment horizontal="left"/>
    </xf>
    <xf numFmtId="0" fontId="11" fillId="0" borderId="1" xfId="0" applyFont="1" applyBorder="1" applyAlignment="1">
      <alignment horizontal="left" vertical="center"/>
    </xf>
    <xf numFmtId="0" fontId="0" fillId="0" borderId="1" xfId="0" applyBorder="1" applyAlignment="1">
      <alignment horizontal="left" vertical="center"/>
    </xf>
    <xf numFmtId="0" fontId="11" fillId="0" borderId="21" xfId="0" applyFont="1" applyBorder="1" applyAlignment="1">
      <alignment horizontal="center"/>
    </xf>
    <xf numFmtId="0" fontId="11" fillId="0" borderId="3" xfId="0" applyFont="1" applyBorder="1" applyAlignment="1">
      <alignment horizontal="center"/>
    </xf>
    <xf numFmtId="0" fontId="11" fillId="6" borderId="48" xfId="2" applyFont="1" applyFill="1" applyBorder="1" applyAlignment="1">
      <alignment horizontal="left"/>
    </xf>
    <xf numFmtId="0" fontId="11" fillId="6" borderId="12" xfId="2" applyFont="1" applyFill="1" applyBorder="1" applyAlignment="1">
      <alignment horizontal="left"/>
    </xf>
    <xf numFmtId="0" fontId="11" fillId="6" borderId="7" xfId="2" applyFont="1" applyFill="1" applyBorder="1" applyAlignment="1">
      <alignment horizontal="left"/>
    </xf>
    <xf numFmtId="0" fontId="11" fillId="0" borderId="1" xfId="0" applyFont="1" applyBorder="1" applyAlignment="1">
      <alignment horizontal="left" wrapText="1"/>
    </xf>
    <xf numFmtId="0" fontId="11" fillId="0" borderId="1" xfId="0" applyFont="1" applyBorder="1" applyAlignment="1">
      <alignment horizontal="left"/>
    </xf>
    <xf numFmtId="0" fontId="6" fillId="0" borderId="46" xfId="0" applyFont="1" applyBorder="1" applyAlignment="1">
      <alignment horizontal="left" vertical="center" wrapText="1"/>
    </xf>
    <xf numFmtId="0" fontId="6" fillId="0" borderId="53" xfId="0" applyFont="1" applyBorder="1" applyAlignment="1">
      <alignment horizontal="left" vertical="center" wrapText="1"/>
    </xf>
    <xf numFmtId="176" fontId="6" fillId="5" borderId="52" xfId="0" applyNumberFormat="1" applyFont="1" applyFill="1" applyBorder="1" applyAlignment="1">
      <alignment horizontal="right" vertical="center"/>
    </xf>
    <xf numFmtId="176" fontId="6" fillId="5" borderId="46" xfId="0" applyNumberFormat="1" applyFont="1" applyFill="1" applyBorder="1" applyAlignment="1">
      <alignment horizontal="right" vertical="center"/>
    </xf>
    <xf numFmtId="0" fontId="6" fillId="0" borderId="38"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177" fontId="6" fillId="0" borderId="21" xfId="0" applyNumberFormat="1" applyFont="1" applyBorder="1" applyAlignment="1">
      <alignment vertical="center"/>
    </xf>
    <xf numFmtId="177" fontId="6" fillId="0" borderId="2" xfId="0" applyNumberFormat="1" applyFont="1" applyBorder="1" applyAlignment="1">
      <alignment vertical="center"/>
    </xf>
    <xf numFmtId="176" fontId="6" fillId="0" borderId="39" xfId="0" applyNumberFormat="1" applyFont="1" applyBorder="1" applyAlignment="1">
      <alignment horizontal="right" vertical="center"/>
    </xf>
    <xf numFmtId="176" fontId="6" fillId="0" borderId="40" xfId="0" applyNumberFormat="1" applyFont="1" applyBorder="1" applyAlignment="1">
      <alignment horizontal="right" vertical="center"/>
    </xf>
    <xf numFmtId="0" fontId="6" fillId="0" borderId="54"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53" xfId="0" applyFont="1" applyBorder="1" applyAlignment="1">
      <alignment horizontal="center" vertical="center" wrapText="1"/>
    </xf>
    <xf numFmtId="177" fontId="6" fillId="5" borderId="52" xfId="0" applyNumberFormat="1" applyFont="1" applyFill="1" applyBorder="1" applyAlignment="1">
      <alignment horizontal="right" vertical="center"/>
    </xf>
    <xf numFmtId="0" fontId="6" fillId="5" borderId="46" xfId="0" applyFont="1" applyFill="1" applyBorder="1" applyAlignment="1">
      <alignment horizontal="right" vertical="center"/>
    </xf>
    <xf numFmtId="0" fontId="6" fillId="0" borderId="0" xfId="0" applyFont="1" applyAlignment="1">
      <alignment horizontal="left" vertical="center"/>
    </xf>
    <xf numFmtId="0" fontId="6" fillId="0" borderId="0" xfId="0" applyFont="1" applyAlignment="1">
      <alignment horizontal="left" vertical="center" wrapText="1"/>
    </xf>
    <xf numFmtId="0" fontId="13" fillId="0" borderId="0" xfId="0" applyFont="1" applyAlignment="1">
      <alignment horizontal="center" vertical="center"/>
    </xf>
    <xf numFmtId="0" fontId="6" fillId="0" borderId="11" xfId="0" applyFont="1" applyBorder="1" applyAlignment="1">
      <alignment horizontal="left" vertical="center"/>
    </xf>
    <xf numFmtId="0" fontId="6" fillId="0" borderId="1" xfId="0" applyFont="1" applyBorder="1" applyAlignment="1">
      <alignment horizontal="left" vertical="center" wrapText="1"/>
    </xf>
    <xf numFmtId="0" fontId="3" fillId="0" borderId="1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6" xfId="0" applyFont="1" applyBorder="1" applyAlignment="1">
      <alignment horizontal="center" vertical="center"/>
    </xf>
    <xf numFmtId="0" fontId="3" fillId="0" borderId="33"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15" fillId="0" borderId="0" xfId="0" applyFont="1" applyAlignment="1">
      <alignment horizontal="center" vertical="center"/>
    </xf>
    <xf numFmtId="0" fontId="3" fillId="0" borderId="28"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15" fillId="0" borderId="0" xfId="0" applyFont="1" applyAlignment="1">
      <alignment horizontal="center" vertical="center" wrapText="1"/>
    </xf>
    <xf numFmtId="0" fontId="3" fillId="0" borderId="48" xfId="0" applyFont="1" applyBorder="1" applyAlignment="1">
      <alignment horizontal="left" vertical="center" wrapText="1"/>
    </xf>
    <xf numFmtId="0" fontId="3" fillId="0" borderId="7" xfId="0" applyFont="1" applyBorder="1" applyAlignment="1">
      <alignment horizontal="left" vertical="center" wrapText="1"/>
    </xf>
    <xf numFmtId="0" fontId="3" fillId="0" borderId="21" xfId="0" applyFont="1" applyBorder="1" applyAlignment="1">
      <alignment horizontal="left" vertical="center" wrapText="1"/>
    </xf>
    <xf numFmtId="0" fontId="0" fillId="0" borderId="6" xfId="0" applyBorder="1" applyAlignment="1">
      <alignment horizontal="left" vertical="center" wrapText="1"/>
    </xf>
    <xf numFmtId="0" fontId="3" fillId="0" borderId="36" xfId="0" applyFont="1" applyBorder="1" applyAlignment="1">
      <alignment horizontal="center" vertical="center"/>
    </xf>
    <xf numFmtId="0" fontId="3" fillId="0" borderId="64" xfId="0" applyFont="1" applyBorder="1" applyAlignment="1">
      <alignment horizontal="center" vertical="center"/>
    </xf>
    <xf numFmtId="0" fontId="3" fillId="0" borderId="50" xfId="0" applyFont="1" applyBorder="1" applyAlignment="1">
      <alignment horizontal="center" vertical="center" wrapText="1"/>
    </xf>
    <xf numFmtId="0" fontId="3" fillId="0" borderId="57" xfId="0" applyFont="1" applyBorder="1" applyAlignment="1">
      <alignment horizontal="center" vertical="center"/>
    </xf>
    <xf numFmtId="0" fontId="3" fillId="0" borderId="19" xfId="0" applyFont="1" applyBorder="1" applyAlignment="1">
      <alignment horizontal="center" vertical="center"/>
    </xf>
    <xf numFmtId="0" fontId="3" fillId="0" borderId="3" xfId="0" applyFont="1" applyBorder="1" applyAlignment="1">
      <alignment horizontal="center" vertical="center"/>
    </xf>
  </cellXfs>
  <cellStyles count="3">
    <cellStyle name="標準" xfId="0" builtinId="0"/>
    <cellStyle name="標準 2" xfId="2" xr:uid="{CC23570C-27A2-44BC-A742-A699998B359F}"/>
    <cellStyle name="標準_Sheet1" xfId="1" xr:uid="{00000000-0005-0000-0000-000001000000}"/>
  </cellStyles>
  <dxfs count="0"/>
  <tableStyles count="0" defaultTableStyle="TableStyleMedium9" defaultPivotStyle="PivotStyleLight16"/>
  <colors>
    <mruColors>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A5109-506B-42A9-BBFC-47FBAC89ADE9}">
  <sheetPr>
    <tabColor rgb="FFFFFF00"/>
  </sheetPr>
  <dimension ref="A1:I22"/>
  <sheetViews>
    <sheetView zoomScaleNormal="100" workbookViewId="0">
      <selection activeCell="F30" sqref="F30"/>
    </sheetView>
  </sheetViews>
  <sheetFormatPr defaultRowHeight="13.5" x14ac:dyDescent="0.15"/>
  <cols>
    <col min="1" max="1" width="14.375" style="82" bestFit="1" customWidth="1"/>
    <col min="2" max="2" width="11.5" style="82" customWidth="1"/>
    <col min="3" max="4" width="9" style="82"/>
    <col min="5" max="5" width="4" style="82" bestFit="1" customWidth="1"/>
    <col min="6" max="6" width="18.125" style="82" customWidth="1"/>
    <col min="7" max="7" width="9" style="82"/>
    <col min="8" max="8" width="14.375" style="82" customWidth="1"/>
    <col min="9" max="16384" width="9" style="82"/>
  </cols>
  <sheetData>
    <row r="1" spans="1:9" s="76" customFormat="1" ht="17.25" customHeight="1" x14ac:dyDescent="0.2">
      <c r="A1" s="237" t="s">
        <v>110</v>
      </c>
      <c r="B1" s="237"/>
      <c r="C1" s="237"/>
      <c r="D1" s="237"/>
      <c r="E1" s="237"/>
      <c r="F1" s="237"/>
      <c r="G1" s="237"/>
      <c r="H1" s="237"/>
      <c r="I1" s="75"/>
    </row>
    <row r="2" spans="1:9" s="76" customFormat="1" ht="17.25" customHeight="1" x14ac:dyDescent="0.2">
      <c r="A2" s="77"/>
      <c r="F2" s="78"/>
      <c r="G2" s="79" t="s">
        <v>111</v>
      </c>
      <c r="I2" s="78"/>
    </row>
    <row r="3" spans="1:9" s="76" customFormat="1" ht="17.25" customHeight="1" x14ac:dyDescent="0.15">
      <c r="A3" s="94" t="s">
        <v>112</v>
      </c>
      <c r="B3" s="238"/>
      <c r="C3" s="239"/>
      <c r="I3" s="78"/>
    </row>
    <row r="4" spans="1:9" s="76" customFormat="1" ht="17.25" customHeight="1" x14ac:dyDescent="0.15">
      <c r="A4" s="31" t="s">
        <v>128</v>
      </c>
      <c r="B4" s="238"/>
      <c r="C4" s="239"/>
      <c r="H4" s="78"/>
      <c r="I4" s="78"/>
    </row>
    <row r="5" spans="1:9" s="76" customFormat="1" ht="17.25" customHeight="1" thickBot="1" x14ac:dyDescent="0.2">
      <c r="F5" s="80"/>
      <c r="H5" s="81"/>
      <c r="I5" s="79"/>
    </row>
    <row r="6" spans="1:9" s="76" customFormat="1" ht="17.25" customHeight="1" x14ac:dyDescent="0.15">
      <c r="A6" s="171" t="s">
        <v>211</v>
      </c>
      <c r="B6" s="249"/>
      <c r="C6" s="250"/>
      <c r="D6" s="250"/>
      <c r="E6" s="250"/>
      <c r="F6" s="250"/>
      <c r="G6" s="251"/>
      <c r="H6" s="81"/>
      <c r="I6" s="79"/>
    </row>
    <row r="7" spans="1:9" ht="40.5" customHeight="1" x14ac:dyDescent="0.15">
      <c r="A7" s="172" t="s">
        <v>113</v>
      </c>
      <c r="B7" s="240"/>
      <c r="C7" s="240"/>
      <c r="D7" s="240"/>
      <c r="E7" s="240"/>
      <c r="F7" s="240"/>
      <c r="G7" s="241"/>
    </row>
    <row r="8" spans="1:9" x14ac:dyDescent="0.15">
      <c r="A8" s="83" t="s">
        <v>114</v>
      </c>
      <c r="B8" s="242"/>
      <c r="C8" s="243"/>
      <c r="D8" s="243"/>
      <c r="E8" s="243"/>
      <c r="F8" s="243"/>
      <c r="G8" s="244"/>
    </row>
    <row r="9" spans="1:9" x14ac:dyDescent="0.15">
      <c r="A9" s="84" t="s">
        <v>115</v>
      </c>
      <c r="B9" s="242"/>
      <c r="C9" s="243"/>
      <c r="D9" s="243"/>
      <c r="E9" s="243"/>
      <c r="F9" s="243"/>
      <c r="G9" s="244"/>
    </row>
    <row r="10" spans="1:9" x14ac:dyDescent="0.15">
      <c r="A10" s="84" t="s">
        <v>116</v>
      </c>
      <c r="B10" s="242"/>
      <c r="C10" s="243"/>
      <c r="D10" s="243"/>
      <c r="E10" s="243"/>
      <c r="F10" s="243"/>
      <c r="G10" s="244"/>
    </row>
    <row r="11" spans="1:9" x14ac:dyDescent="0.15">
      <c r="A11" s="84" t="s">
        <v>215</v>
      </c>
      <c r="B11" s="85"/>
      <c r="C11" s="86" t="s">
        <v>117</v>
      </c>
      <c r="D11" s="86" t="s">
        <v>118</v>
      </c>
      <c r="E11" s="86" t="s">
        <v>119</v>
      </c>
      <c r="F11" s="94" t="s">
        <v>120</v>
      </c>
      <c r="G11" s="87" t="s">
        <v>121</v>
      </c>
    </row>
    <row r="12" spans="1:9" ht="14.25" thickBot="1" x14ac:dyDescent="0.2">
      <c r="A12" s="88" t="s">
        <v>214</v>
      </c>
      <c r="B12" s="89"/>
      <c r="C12" s="90" t="s">
        <v>122</v>
      </c>
      <c r="D12" s="90"/>
      <c r="E12" s="90"/>
      <c r="F12" s="90"/>
      <c r="G12" s="91"/>
    </row>
    <row r="15" spans="1:9" x14ac:dyDescent="0.15">
      <c r="A15" s="82" t="s">
        <v>198</v>
      </c>
    </row>
    <row r="16" spans="1:9" x14ac:dyDescent="0.15">
      <c r="A16" s="247" t="s">
        <v>208</v>
      </c>
      <c r="B16" s="248"/>
      <c r="C16" s="170" t="s">
        <v>203</v>
      </c>
      <c r="D16" s="170"/>
      <c r="E16" s="170"/>
      <c r="F16" s="245" t="s">
        <v>167</v>
      </c>
      <c r="G16" s="246"/>
      <c r="H16" s="246"/>
    </row>
    <row r="17" spans="1:8" x14ac:dyDescent="0.15">
      <c r="A17" s="253" t="s">
        <v>199</v>
      </c>
      <c r="B17" s="253"/>
      <c r="C17" s="245" t="s">
        <v>204</v>
      </c>
      <c r="D17" s="246"/>
      <c r="E17" s="246"/>
      <c r="F17" s="170" t="s">
        <v>209</v>
      </c>
      <c r="G17" s="170"/>
      <c r="H17" s="170"/>
    </row>
    <row r="18" spans="1:8" ht="13.5" customHeight="1" x14ac:dyDescent="0.15">
      <c r="A18" s="245" t="s">
        <v>200</v>
      </c>
      <c r="B18" s="246"/>
      <c r="C18" s="252" t="s">
        <v>205</v>
      </c>
      <c r="D18" s="252"/>
      <c r="E18" s="252"/>
      <c r="F18" s="245" t="s">
        <v>210</v>
      </c>
      <c r="G18" s="246"/>
      <c r="H18" s="246"/>
    </row>
    <row r="19" spans="1:8" x14ac:dyDescent="0.15">
      <c r="A19" s="246"/>
      <c r="B19" s="246"/>
      <c r="C19" s="252"/>
      <c r="D19" s="252"/>
      <c r="E19" s="252"/>
      <c r="F19" s="246"/>
      <c r="G19" s="246"/>
      <c r="H19" s="246"/>
    </row>
    <row r="20" spans="1:8" ht="13.5" customHeight="1" x14ac:dyDescent="0.15">
      <c r="A20" s="245" t="s">
        <v>201</v>
      </c>
      <c r="B20" s="246"/>
      <c r="C20" s="252" t="s">
        <v>206</v>
      </c>
      <c r="D20" s="252"/>
      <c r="E20" s="252"/>
      <c r="F20" s="245" t="s">
        <v>213</v>
      </c>
      <c r="G20" s="246"/>
      <c r="H20" s="246"/>
    </row>
    <row r="21" spans="1:8" x14ac:dyDescent="0.15">
      <c r="A21" s="246"/>
      <c r="B21" s="246"/>
      <c r="C21" s="252"/>
      <c r="D21" s="252"/>
      <c r="E21" s="252"/>
      <c r="F21" s="246"/>
      <c r="G21" s="246"/>
      <c r="H21" s="246"/>
    </row>
    <row r="22" spans="1:8" x14ac:dyDescent="0.15">
      <c r="A22" s="245" t="s">
        <v>202</v>
      </c>
      <c r="B22" s="246"/>
      <c r="C22" s="245" t="s">
        <v>207</v>
      </c>
      <c r="D22" s="246"/>
      <c r="E22" s="246"/>
      <c r="F22" s="245" t="s">
        <v>213</v>
      </c>
      <c r="G22" s="246"/>
      <c r="H22" s="246"/>
    </row>
  </sheetData>
  <mergeCells count="21">
    <mergeCell ref="F16:H16"/>
    <mergeCell ref="A16:B16"/>
    <mergeCell ref="B6:G6"/>
    <mergeCell ref="A22:B22"/>
    <mergeCell ref="C22:E22"/>
    <mergeCell ref="C17:E17"/>
    <mergeCell ref="F18:H19"/>
    <mergeCell ref="F20:H21"/>
    <mergeCell ref="F22:H22"/>
    <mergeCell ref="C18:E19"/>
    <mergeCell ref="C20:E21"/>
    <mergeCell ref="A17:B17"/>
    <mergeCell ref="A18:B19"/>
    <mergeCell ref="A20:B21"/>
    <mergeCell ref="B10:G10"/>
    <mergeCell ref="B9:G9"/>
    <mergeCell ref="A1:H1"/>
    <mergeCell ref="B3:C3"/>
    <mergeCell ref="B4:C4"/>
    <mergeCell ref="B7:G7"/>
    <mergeCell ref="B8:G8"/>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F82C8-F252-4A49-A8F2-F521C820507D}">
  <sheetPr>
    <tabColor rgb="FFCCECFF"/>
  </sheetPr>
  <dimension ref="A1:M27"/>
  <sheetViews>
    <sheetView zoomScaleNormal="100" workbookViewId="0">
      <selection activeCell="M6" sqref="M6"/>
    </sheetView>
  </sheetViews>
  <sheetFormatPr defaultRowHeight="14.25" x14ac:dyDescent="0.15"/>
  <cols>
    <col min="1" max="1" width="2.625" style="50" customWidth="1"/>
    <col min="2" max="2" width="12.125" style="51" customWidth="1"/>
    <col min="3" max="3" width="28.125" style="50" customWidth="1"/>
    <col min="4" max="4" width="4.125" style="50" customWidth="1"/>
    <col min="5" max="5" width="3.625" style="50" customWidth="1"/>
    <col min="6" max="6" width="21.125" style="50" customWidth="1"/>
    <col min="7" max="7" width="8.625" style="51" customWidth="1"/>
    <col min="8" max="8" width="3.625" style="51" customWidth="1"/>
    <col min="9" max="9" width="2.625" style="51" customWidth="1"/>
    <col min="10" max="10" width="0.875" style="51" customWidth="1"/>
    <col min="11" max="16384" width="9" style="51"/>
  </cols>
  <sheetData>
    <row r="1" spans="1:13" ht="30" customHeight="1" x14ac:dyDescent="0.15">
      <c r="A1" s="272" t="s">
        <v>71</v>
      </c>
      <c r="B1" s="272"/>
      <c r="C1" s="272"/>
      <c r="D1" s="272"/>
      <c r="E1" s="272"/>
      <c r="F1" s="272"/>
      <c r="G1" s="272"/>
      <c r="H1" s="272"/>
      <c r="I1" s="272"/>
      <c r="J1" s="50"/>
    </row>
    <row r="2" spans="1:13" s="6" customFormat="1" ht="24" customHeight="1" x14ac:dyDescent="0.15">
      <c r="A2" s="8"/>
      <c r="B2" s="173" t="s">
        <v>212</v>
      </c>
      <c r="C2" s="229">
        <f>はじめに!B7</f>
        <v>0</v>
      </c>
      <c r="D2" s="229"/>
      <c r="E2" s="229"/>
      <c r="F2" s="229"/>
      <c r="G2" s="229"/>
      <c r="H2" s="229"/>
      <c r="I2" s="229"/>
      <c r="J2" s="168"/>
      <c r="L2" s="123"/>
      <c r="M2" s="124"/>
    </row>
    <row r="3" spans="1:13" s="6" customFormat="1" ht="21" customHeight="1" x14ac:dyDescent="0.15">
      <c r="A3" s="173"/>
      <c r="B3" s="173" t="s">
        <v>176</v>
      </c>
      <c r="C3" s="229">
        <f>はじめに!B8</f>
        <v>0</v>
      </c>
      <c r="D3" s="229"/>
      <c r="E3" s="229"/>
      <c r="F3" s="229"/>
      <c r="G3" s="229"/>
      <c r="H3" s="229"/>
      <c r="I3" s="229"/>
      <c r="L3" s="123"/>
      <c r="M3" s="124"/>
    </row>
    <row r="4" spans="1:13" s="50" customFormat="1" ht="30" customHeight="1" x14ac:dyDescent="0.15">
      <c r="A4" s="55"/>
      <c r="B4" s="273" t="s">
        <v>125</v>
      </c>
      <c r="C4" s="273"/>
      <c r="D4" s="273"/>
      <c r="E4" s="273"/>
      <c r="F4" s="273"/>
      <c r="G4" s="273"/>
      <c r="H4" s="273"/>
      <c r="I4" s="273"/>
      <c r="J4" s="57"/>
    </row>
    <row r="5" spans="1:13" ht="30" customHeight="1" x14ac:dyDescent="0.15">
      <c r="A5" s="58" t="s">
        <v>72</v>
      </c>
      <c r="B5" s="92" t="s">
        <v>77</v>
      </c>
      <c r="C5" s="198" t="s">
        <v>78</v>
      </c>
      <c r="D5" s="259"/>
      <c r="E5" s="259"/>
      <c r="F5" s="260"/>
      <c r="G5" s="261">
        <v>500000</v>
      </c>
      <c r="H5" s="262"/>
      <c r="I5" s="59" t="s">
        <v>75</v>
      </c>
      <c r="J5" s="53"/>
    </row>
    <row r="6" spans="1:13" ht="30" customHeight="1" x14ac:dyDescent="0.15">
      <c r="A6" s="58" t="s">
        <v>76</v>
      </c>
      <c r="B6" s="93" t="s">
        <v>73</v>
      </c>
      <c r="C6" s="274" t="s">
        <v>74</v>
      </c>
      <c r="D6" s="274"/>
      <c r="E6" s="274"/>
      <c r="F6" s="274"/>
      <c r="G6" s="263">
        <v>300000</v>
      </c>
      <c r="H6" s="264"/>
      <c r="I6" s="59" t="s">
        <v>75</v>
      </c>
      <c r="J6" s="53"/>
    </row>
    <row r="7" spans="1:13" ht="30" customHeight="1" thickBot="1" x14ac:dyDescent="0.2">
      <c r="A7" s="58" t="s">
        <v>79</v>
      </c>
      <c r="B7" s="93" t="s">
        <v>123</v>
      </c>
      <c r="C7" s="258" t="s">
        <v>124</v>
      </c>
      <c r="D7" s="258"/>
      <c r="E7" s="258"/>
      <c r="F7" s="258"/>
      <c r="G7" s="263">
        <v>150000</v>
      </c>
      <c r="H7" s="264"/>
      <c r="I7" s="66" t="s">
        <v>75</v>
      </c>
      <c r="J7" s="53"/>
    </row>
    <row r="8" spans="1:13" ht="30" customHeight="1" thickBot="1" x14ac:dyDescent="0.2">
      <c r="A8" s="57"/>
      <c r="B8" s="265" t="s">
        <v>127</v>
      </c>
      <c r="C8" s="266"/>
      <c r="D8" s="266"/>
      <c r="E8" s="266"/>
      <c r="F8" s="267"/>
      <c r="G8" s="268">
        <f>SUM(G5:H7)</f>
        <v>950000</v>
      </c>
      <c r="H8" s="269"/>
      <c r="I8" s="96" t="s">
        <v>75</v>
      </c>
      <c r="J8" s="52"/>
    </row>
    <row r="9" spans="1:13" ht="17.25" customHeight="1" x14ac:dyDescent="0.15">
      <c r="A9" s="53"/>
      <c r="B9" s="270"/>
      <c r="C9" s="270"/>
      <c r="D9" s="270"/>
      <c r="E9" s="270"/>
      <c r="F9" s="270"/>
      <c r="G9" s="270"/>
      <c r="H9" s="270"/>
      <c r="I9" s="270"/>
      <c r="J9" s="270"/>
    </row>
    <row r="10" spans="1:13" s="50" customFormat="1" ht="30" customHeight="1" thickBot="1" x14ac:dyDescent="0.2">
      <c r="A10" s="55"/>
      <c r="B10" s="271" t="s">
        <v>126</v>
      </c>
      <c r="C10" s="270"/>
      <c r="D10" s="270"/>
      <c r="E10" s="270"/>
      <c r="F10" s="270"/>
      <c r="G10" s="270"/>
      <c r="H10" s="270"/>
      <c r="I10" s="270"/>
      <c r="J10" s="53"/>
    </row>
    <row r="11" spans="1:13" ht="30" customHeight="1" thickBot="1" x14ac:dyDescent="0.2">
      <c r="A11" s="57" t="s">
        <v>76</v>
      </c>
      <c r="B11" s="95" t="s">
        <v>73</v>
      </c>
      <c r="C11" s="210" t="s">
        <v>74</v>
      </c>
      <c r="D11" s="254"/>
      <c r="E11" s="254"/>
      <c r="F11" s="255"/>
      <c r="G11" s="256">
        <v>100000</v>
      </c>
      <c r="H11" s="257"/>
      <c r="I11" s="97" t="s">
        <v>75</v>
      </c>
      <c r="J11" s="53"/>
    </row>
    <row r="12" spans="1:13" ht="8.1" customHeight="1" x14ac:dyDescent="0.15">
      <c r="A12" s="53"/>
      <c r="B12" s="53"/>
      <c r="C12" s="56"/>
      <c r="D12" s="53"/>
      <c r="E12" s="53"/>
      <c r="F12" s="53"/>
      <c r="G12" s="60"/>
      <c r="H12" s="60"/>
      <c r="I12" s="54"/>
      <c r="J12" s="54"/>
    </row>
    <row r="13" spans="1:13" ht="8.1" customHeight="1" x14ac:dyDescent="0.15">
      <c r="A13" s="53"/>
      <c r="B13" s="53"/>
      <c r="C13" s="56"/>
      <c r="D13" s="53"/>
      <c r="E13" s="53"/>
      <c r="F13" s="53"/>
      <c r="G13" s="60"/>
      <c r="H13" s="60"/>
      <c r="I13" s="54"/>
      <c r="J13" s="54"/>
    </row>
    <row r="14" spans="1:13" x14ac:dyDescent="0.15">
      <c r="B14" s="61"/>
      <c r="C14" s="62"/>
      <c r="D14" s="62"/>
      <c r="E14" s="62"/>
      <c r="F14" s="62"/>
      <c r="G14" s="61"/>
      <c r="H14" s="61"/>
    </row>
    <row r="15" spans="1:13" x14ac:dyDescent="0.15">
      <c r="B15" s="54" t="s">
        <v>81</v>
      </c>
      <c r="C15" s="62"/>
      <c r="D15" s="62"/>
      <c r="E15" s="62"/>
      <c r="F15" s="62"/>
      <c r="G15" s="61"/>
      <c r="H15" s="61"/>
    </row>
    <row r="16" spans="1:13" x14ac:dyDescent="0.15">
      <c r="B16" s="61"/>
      <c r="C16" s="62"/>
      <c r="D16" s="62"/>
      <c r="E16" s="62"/>
      <c r="F16" s="62"/>
      <c r="G16" s="61"/>
      <c r="H16" s="61"/>
    </row>
    <row r="17" spans="2:8" x14ac:dyDescent="0.15">
      <c r="B17" s="61"/>
      <c r="C17" s="62"/>
      <c r="D17" s="62"/>
      <c r="E17" s="62"/>
      <c r="F17" s="62"/>
      <c r="G17" s="61"/>
      <c r="H17" s="61"/>
    </row>
    <row r="18" spans="2:8" x14ac:dyDescent="0.15">
      <c r="B18" s="61"/>
      <c r="C18" s="62"/>
      <c r="D18" s="62"/>
      <c r="E18" s="62"/>
      <c r="F18" s="62"/>
      <c r="G18" s="61"/>
      <c r="H18" s="61"/>
    </row>
    <row r="19" spans="2:8" x14ac:dyDescent="0.15">
      <c r="B19" s="61"/>
      <c r="C19" s="62"/>
      <c r="D19" s="62"/>
      <c r="E19" s="62"/>
      <c r="F19" s="62"/>
      <c r="G19" s="61"/>
      <c r="H19" s="61"/>
    </row>
    <row r="20" spans="2:8" x14ac:dyDescent="0.15">
      <c r="B20" s="61"/>
      <c r="C20" s="62"/>
      <c r="D20" s="62"/>
      <c r="E20" s="62"/>
      <c r="F20" s="62"/>
      <c r="G20" s="61"/>
      <c r="H20" s="61"/>
    </row>
    <row r="21" spans="2:8" x14ac:dyDescent="0.15">
      <c r="B21" s="61"/>
      <c r="C21" s="62"/>
      <c r="D21" s="62"/>
      <c r="E21" s="62"/>
      <c r="F21" s="62"/>
      <c r="G21" s="61"/>
      <c r="H21" s="61"/>
    </row>
    <row r="22" spans="2:8" x14ac:dyDescent="0.15">
      <c r="B22" s="61"/>
      <c r="C22" s="62"/>
      <c r="D22" s="62"/>
      <c r="E22" s="62"/>
      <c r="F22" s="62"/>
      <c r="G22" s="61"/>
      <c r="H22" s="61"/>
    </row>
    <row r="23" spans="2:8" x14ac:dyDescent="0.15">
      <c r="B23" s="61"/>
      <c r="C23" s="62"/>
      <c r="D23" s="62"/>
      <c r="E23" s="62"/>
      <c r="F23" s="62"/>
      <c r="G23" s="61"/>
      <c r="H23" s="61"/>
    </row>
    <row r="24" spans="2:8" x14ac:dyDescent="0.15">
      <c r="B24" s="61"/>
      <c r="C24" s="62"/>
      <c r="D24" s="62"/>
      <c r="E24" s="62"/>
      <c r="F24" s="62"/>
      <c r="G24" s="61"/>
      <c r="H24" s="61"/>
    </row>
    <row r="25" spans="2:8" x14ac:dyDescent="0.15">
      <c r="B25" s="61"/>
      <c r="C25" s="62"/>
      <c r="D25" s="62"/>
      <c r="E25" s="62"/>
      <c r="F25" s="62"/>
      <c r="G25" s="61"/>
      <c r="H25" s="61"/>
    </row>
    <row r="26" spans="2:8" x14ac:dyDescent="0.15">
      <c r="B26" s="61"/>
      <c r="C26" s="62"/>
      <c r="D26" s="62"/>
      <c r="E26" s="62"/>
      <c r="F26" s="62"/>
      <c r="G26" s="61"/>
      <c r="H26" s="61"/>
    </row>
    <row r="27" spans="2:8" x14ac:dyDescent="0.15">
      <c r="B27" s="61"/>
      <c r="C27" s="62"/>
      <c r="D27" s="62"/>
      <c r="E27" s="62"/>
      <c r="F27" s="62"/>
      <c r="G27" s="61"/>
      <c r="H27" s="61"/>
    </row>
  </sheetData>
  <mergeCells count="16">
    <mergeCell ref="A1:I1"/>
    <mergeCell ref="B4:I4"/>
    <mergeCell ref="C6:F6"/>
    <mergeCell ref="G6:H6"/>
    <mergeCell ref="C3:I3"/>
    <mergeCell ref="C2:I2"/>
    <mergeCell ref="C11:F11"/>
    <mergeCell ref="G11:H11"/>
    <mergeCell ref="C7:F7"/>
    <mergeCell ref="C5:F5"/>
    <mergeCell ref="G5:H5"/>
    <mergeCell ref="G7:H7"/>
    <mergeCell ref="B8:F8"/>
    <mergeCell ref="G8:H8"/>
    <mergeCell ref="B9:J9"/>
    <mergeCell ref="B10:I10"/>
  </mergeCells>
  <phoneticPr fontId="1"/>
  <pageMargins left="0.6692913385826772" right="0.31496062992125984" top="0.43307086614173229" bottom="0.15748031496062992" header="0.27559055118110237" footer="0.19685039370078741"/>
  <pageSetup paperSize="9" orientation="portrait" horizontalDpi="360" verticalDpi="36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1:M61"/>
  <sheetViews>
    <sheetView zoomScaleNormal="100" workbookViewId="0">
      <selection activeCell="L36" sqref="L36"/>
    </sheetView>
  </sheetViews>
  <sheetFormatPr defaultRowHeight="12" x14ac:dyDescent="0.15"/>
  <cols>
    <col min="1" max="1" width="4.5" style="7" bestFit="1" customWidth="1"/>
    <col min="2" max="2" width="19.375" style="36" customWidth="1"/>
    <col min="3" max="3" width="6.75" style="7" customWidth="1"/>
    <col min="4" max="4" width="13.125" style="1" customWidth="1"/>
    <col min="5" max="5" width="6.25" style="7" customWidth="1"/>
    <col min="6" max="6" width="13.125" style="1" customWidth="1"/>
    <col min="7" max="7" width="6.25" style="7" customWidth="1"/>
    <col min="8" max="8" width="13.125" style="1" customWidth="1"/>
    <col min="9" max="9" width="6.25" style="7" customWidth="1"/>
    <col min="10" max="10" width="8.625" style="1" customWidth="1"/>
    <col min="11" max="11" width="4.5" style="1" customWidth="1"/>
    <col min="12" max="12" width="52" style="126" customWidth="1"/>
    <col min="13" max="13" width="53.875" style="127" customWidth="1"/>
    <col min="14" max="16384" width="9" style="1"/>
  </cols>
  <sheetData>
    <row r="1" spans="1:13" s="6" customFormat="1" ht="24" customHeight="1" x14ac:dyDescent="0.15">
      <c r="A1" s="8"/>
      <c r="B1" s="282" t="s">
        <v>137</v>
      </c>
      <c r="C1" s="282"/>
      <c r="D1" s="282"/>
      <c r="E1" s="282"/>
      <c r="F1" s="282"/>
      <c r="G1" s="282"/>
      <c r="H1" s="282"/>
      <c r="I1" s="282"/>
      <c r="J1" s="282"/>
      <c r="L1" s="124"/>
      <c r="M1" s="123"/>
    </row>
    <row r="2" spans="1:13" s="6" customFormat="1" ht="24" customHeight="1" x14ac:dyDescent="0.15">
      <c r="A2" s="8"/>
      <c r="B2" s="173" t="s">
        <v>212</v>
      </c>
      <c r="C2" s="229">
        <f>はじめに!B6</f>
        <v>0</v>
      </c>
      <c r="D2" s="229"/>
      <c r="E2" s="168"/>
      <c r="F2" s="168"/>
      <c r="G2" s="168"/>
      <c r="H2" s="168"/>
      <c r="I2" s="168"/>
      <c r="J2" s="168"/>
      <c r="L2" s="124"/>
      <c r="M2" s="123"/>
    </row>
    <row r="3" spans="1:13" s="6" customFormat="1" ht="21" customHeight="1" x14ac:dyDescent="0.15">
      <c r="A3" s="228" t="s">
        <v>176</v>
      </c>
      <c r="B3" s="228"/>
      <c r="C3" s="229">
        <f>はじめに!B7</f>
        <v>0</v>
      </c>
      <c r="D3" s="229"/>
      <c r="E3" s="229"/>
      <c r="F3" s="229"/>
      <c r="G3" s="229"/>
      <c r="H3" s="229"/>
      <c r="I3" s="229"/>
      <c r="J3" s="229"/>
      <c r="L3" s="124"/>
      <c r="M3" s="123"/>
    </row>
    <row r="4" spans="1:13" s="125" customFormat="1" ht="17.25" customHeight="1" x14ac:dyDescent="0.15">
      <c r="A4" s="124" t="s">
        <v>46</v>
      </c>
      <c r="B4" s="124"/>
      <c r="C4" s="136"/>
      <c r="D4" s="136"/>
      <c r="E4" s="136"/>
      <c r="G4" s="136"/>
      <c r="I4" s="136"/>
      <c r="L4" s="126"/>
    </row>
    <row r="5" spans="1:13" s="125" customFormat="1" ht="3.75" customHeight="1" x14ac:dyDescent="0.15">
      <c r="A5" s="126"/>
      <c r="B5" s="126"/>
      <c r="C5" s="136"/>
      <c r="D5" s="136"/>
      <c r="E5" s="136"/>
      <c r="G5" s="136"/>
      <c r="I5" s="136"/>
      <c r="L5" s="126"/>
      <c r="M5" s="127"/>
    </row>
    <row r="6" spans="1:13" s="125" customFormat="1" ht="17.25" customHeight="1" x14ac:dyDescent="0.15">
      <c r="A6" s="126"/>
      <c r="B6" s="137" t="s">
        <v>40</v>
      </c>
      <c r="C6" s="138"/>
      <c r="D6" s="124" t="s">
        <v>39</v>
      </c>
      <c r="E6" s="136"/>
      <c r="G6" s="139"/>
      <c r="H6" s="140" t="s">
        <v>41</v>
      </c>
      <c r="I6" s="136"/>
      <c r="L6" s="126"/>
      <c r="M6" s="127"/>
    </row>
    <row r="7" spans="1:13" s="34" customFormat="1" ht="3.75" customHeight="1" thickBot="1" x14ac:dyDescent="0.2">
      <c r="A7" s="2"/>
      <c r="B7" s="32"/>
      <c r="C7" s="33"/>
      <c r="D7" s="33"/>
      <c r="E7" s="33"/>
      <c r="G7" s="33"/>
      <c r="I7" s="33"/>
      <c r="L7" s="129"/>
      <c r="M7" s="128"/>
    </row>
    <row r="8" spans="1:13" x14ac:dyDescent="0.15">
      <c r="A8" s="3"/>
      <c r="B8" s="11"/>
      <c r="C8" s="12"/>
      <c r="D8" s="283" t="s">
        <v>38</v>
      </c>
      <c r="E8" s="284"/>
      <c r="F8" s="284"/>
      <c r="G8" s="284"/>
      <c r="H8" s="284"/>
      <c r="I8" s="284"/>
      <c r="J8" s="285"/>
      <c r="L8" s="131" t="s">
        <v>54</v>
      </c>
      <c r="M8" s="130" t="s">
        <v>167</v>
      </c>
    </row>
    <row r="9" spans="1:13" s="6" customFormat="1" ht="34.5" thickBot="1" x14ac:dyDescent="0.2">
      <c r="A9" s="286" t="s">
        <v>30</v>
      </c>
      <c r="B9" s="287"/>
      <c r="C9" s="13" t="s">
        <v>9</v>
      </c>
      <c r="D9" s="288" t="s">
        <v>37</v>
      </c>
      <c r="E9" s="279"/>
      <c r="F9" s="278" t="s">
        <v>36</v>
      </c>
      <c r="G9" s="279"/>
      <c r="H9" s="278" t="s">
        <v>35</v>
      </c>
      <c r="I9" s="279"/>
      <c r="J9" s="35" t="s">
        <v>1</v>
      </c>
      <c r="L9" s="133"/>
      <c r="M9" s="132" t="s">
        <v>170</v>
      </c>
    </row>
    <row r="10" spans="1:13" s="6" customFormat="1" ht="24" customHeight="1" x14ac:dyDescent="0.15">
      <c r="A10" s="120">
        <v>1</v>
      </c>
      <c r="B10" s="134" t="s">
        <v>10</v>
      </c>
      <c r="C10" s="22">
        <v>2</v>
      </c>
      <c r="D10" s="17" t="s">
        <v>2</v>
      </c>
      <c r="E10" s="15"/>
      <c r="F10" s="16" t="s">
        <v>3</v>
      </c>
      <c r="G10" s="15"/>
      <c r="H10" s="16" t="s">
        <v>11</v>
      </c>
      <c r="I10" s="15"/>
      <c r="J10" s="18">
        <f>IF(E10="○",C10*1,IF(G10="○",C10*3,IF(I10="○",C10*5,0)))</f>
        <v>0</v>
      </c>
      <c r="L10" s="133"/>
      <c r="M10" s="132"/>
    </row>
    <row r="11" spans="1:13" s="6" customFormat="1" ht="24" customHeight="1" x14ac:dyDescent="0.15">
      <c r="A11" s="4">
        <v>2</v>
      </c>
      <c r="B11" s="10" t="s">
        <v>0</v>
      </c>
      <c r="C11" s="14">
        <v>2</v>
      </c>
      <c r="D11" s="20" t="s">
        <v>4</v>
      </c>
      <c r="E11" s="23"/>
      <c r="F11" s="24" t="s">
        <v>5</v>
      </c>
      <c r="G11" s="23"/>
      <c r="H11" s="280"/>
      <c r="I11" s="281"/>
      <c r="J11" s="25">
        <f>IF(E11="○",C11*1,IF(G11="○",C11*3,0))</f>
        <v>0</v>
      </c>
      <c r="L11" s="133"/>
      <c r="M11" s="132" t="s">
        <v>130</v>
      </c>
    </row>
    <row r="12" spans="1:13" s="6" customFormat="1" ht="24" customHeight="1" x14ac:dyDescent="0.15">
      <c r="A12" s="4">
        <v>3</v>
      </c>
      <c r="B12" s="134" t="s">
        <v>12</v>
      </c>
      <c r="C12" s="26">
        <v>2</v>
      </c>
      <c r="D12" s="27" t="s">
        <v>32</v>
      </c>
      <c r="E12" s="23"/>
      <c r="F12" s="28" t="s">
        <v>33</v>
      </c>
      <c r="G12" s="23"/>
      <c r="H12" s="27" t="s">
        <v>13</v>
      </c>
      <c r="I12" s="23"/>
      <c r="J12" s="18">
        <f t="shared" ref="J12:J17" si="0">IF(E12="○",C12*1,IF(G12="○",C12*3,IF(I12="○",C12*5,0)))</f>
        <v>0</v>
      </c>
      <c r="L12" s="133"/>
      <c r="M12" s="132"/>
    </row>
    <row r="13" spans="1:13" s="6" customFormat="1" ht="24" customHeight="1" x14ac:dyDescent="0.15">
      <c r="A13" s="4">
        <v>4</v>
      </c>
      <c r="B13" s="10" t="s">
        <v>14</v>
      </c>
      <c r="C13" s="14">
        <v>2</v>
      </c>
      <c r="D13" s="20" t="s">
        <v>59</v>
      </c>
      <c r="E13" s="23"/>
      <c r="F13" s="24" t="s">
        <v>15</v>
      </c>
      <c r="G13" s="23"/>
      <c r="H13" s="20" t="s">
        <v>16</v>
      </c>
      <c r="I13" s="23"/>
      <c r="J13" s="18">
        <f t="shared" si="0"/>
        <v>0</v>
      </c>
      <c r="L13" s="133"/>
      <c r="M13" s="132"/>
    </row>
    <row r="14" spans="1:13" s="6" customFormat="1" ht="24" customHeight="1" x14ac:dyDescent="0.15">
      <c r="A14" s="4">
        <v>5</v>
      </c>
      <c r="B14" s="134" t="s">
        <v>17</v>
      </c>
      <c r="C14" s="26">
        <v>2</v>
      </c>
      <c r="D14" s="27" t="s">
        <v>34</v>
      </c>
      <c r="E14" s="23"/>
      <c r="F14" s="28" t="s">
        <v>18</v>
      </c>
      <c r="G14" s="23"/>
      <c r="H14" s="20" t="s">
        <v>19</v>
      </c>
      <c r="I14" s="23"/>
      <c r="J14" s="18">
        <f t="shared" si="0"/>
        <v>0</v>
      </c>
      <c r="L14" s="133"/>
      <c r="M14" s="132"/>
    </row>
    <row r="15" spans="1:13" s="6" customFormat="1" ht="24" customHeight="1" x14ac:dyDescent="0.15">
      <c r="A15" s="4">
        <v>6</v>
      </c>
      <c r="B15" s="134" t="s">
        <v>6</v>
      </c>
      <c r="C15" s="26">
        <v>2</v>
      </c>
      <c r="D15" s="20" t="s">
        <v>20</v>
      </c>
      <c r="E15" s="23"/>
      <c r="F15" s="24" t="s">
        <v>7</v>
      </c>
      <c r="G15" s="23"/>
      <c r="H15" s="20" t="s">
        <v>21</v>
      </c>
      <c r="I15" s="23"/>
      <c r="J15" s="18">
        <f t="shared" si="0"/>
        <v>0</v>
      </c>
      <c r="L15" s="133"/>
      <c r="M15" s="132"/>
    </row>
    <row r="16" spans="1:13" s="6" customFormat="1" ht="24" customHeight="1" x14ac:dyDescent="0.15">
      <c r="A16" s="4">
        <v>7</v>
      </c>
      <c r="B16" s="10" t="s">
        <v>22</v>
      </c>
      <c r="C16" s="14">
        <v>2</v>
      </c>
      <c r="D16" s="20" t="s">
        <v>8</v>
      </c>
      <c r="E16" s="23"/>
      <c r="F16" s="28" t="s">
        <v>56</v>
      </c>
      <c r="G16" s="23"/>
      <c r="H16" s="27" t="s">
        <v>23</v>
      </c>
      <c r="I16" s="23"/>
      <c r="J16" s="18">
        <f t="shared" si="0"/>
        <v>0</v>
      </c>
      <c r="L16" s="133"/>
      <c r="M16" s="132" t="s">
        <v>153</v>
      </c>
    </row>
    <row r="17" spans="1:13" s="6" customFormat="1" ht="24" customHeight="1" x14ac:dyDescent="0.15">
      <c r="A17" s="4">
        <v>8</v>
      </c>
      <c r="B17" s="10" t="s">
        <v>31</v>
      </c>
      <c r="C17" s="14">
        <v>2</v>
      </c>
      <c r="D17" s="20" t="s">
        <v>24</v>
      </c>
      <c r="E17" s="23"/>
      <c r="F17" s="24" t="s">
        <v>60</v>
      </c>
      <c r="G17" s="23"/>
      <c r="H17" s="20" t="s">
        <v>25</v>
      </c>
      <c r="I17" s="23"/>
      <c r="J17" s="18">
        <f t="shared" si="0"/>
        <v>0</v>
      </c>
      <c r="L17" s="133"/>
      <c r="M17" s="132"/>
    </row>
    <row r="18" spans="1:13" s="6" customFormat="1" ht="24" customHeight="1" x14ac:dyDescent="0.15">
      <c r="A18" s="4">
        <v>9</v>
      </c>
      <c r="B18" s="135" t="s">
        <v>27</v>
      </c>
      <c r="C18" s="29">
        <v>2</v>
      </c>
      <c r="D18" s="20" t="s">
        <v>42</v>
      </c>
      <c r="E18" s="23"/>
      <c r="F18" s="24" t="s">
        <v>43</v>
      </c>
      <c r="G18" s="23"/>
      <c r="H18" s="24" t="s">
        <v>28</v>
      </c>
      <c r="I18" s="23"/>
      <c r="J18" s="18">
        <f>IF(E18="○",C18*1,IF(G18="○",C18*3,IF(I18="○",C18*5,0)))</f>
        <v>0</v>
      </c>
      <c r="L18" s="133"/>
      <c r="M18" s="132"/>
    </row>
    <row r="19" spans="1:13" s="6" customFormat="1" ht="24" x14ac:dyDescent="0.15">
      <c r="A19" s="4">
        <v>10</v>
      </c>
      <c r="B19" s="10" t="s">
        <v>61</v>
      </c>
      <c r="C19" s="14">
        <v>3</v>
      </c>
      <c r="D19" s="20" t="s">
        <v>26</v>
      </c>
      <c r="E19" s="5"/>
      <c r="F19" s="280"/>
      <c r="G19" s="277"/>
      <c r="H19" s="277"/>
      <c r="I19" s="281"/>
      <c r="J19" s="19">
        <f>E19*C19</f>
        <v>0</v>
      </c>
      <c r="L19" s="133"/>
      <c r="M19" s="132"/>
    </row>
    <row r="20" spans="1:13" s="6" customFormat="1" ht="24" x14ac:dyDescent="0.15">
      <c r="A20" s="4">
        <v>11</v>
      </c>
      <c r="B20" s="10" t="s">
        <v>139</v>
      </c>
      <c r="C20" s="14">
        <v>1</v>
      </c>
      <c r="D20" s="20" t="s">
        <v>26</v>
      </c>
      <c r="E20" s="5"/>
      <c r="F20" s="280"/>
      <c r="G20" s="277"/>
      <c r="H20" s="277"/>
      <c r="I20" s="281"/>
      <c r="J20" s="19">
        <f>E20*C20</f>
        <v>0</v>
      </c>
      <c r="L20" s="133"/>
      <c r="M20" s="132" t="s">
        <v>129</v>
      </c>
    </row>
    <row r="21" spans="1:13" s="6" customFormat="1" ht="24" x14ac:dyDescent="0.15">
      <c r="A21" s="4">
        <v>12</v>
      </c>
      <c r="B21" s="10" t="s">
        <v>57</v>
      </c>
      <c r="C21" s="14">
        <v>1</v>
      </c>
      <c r="D21" s="20" t="s">
        <v>26</v>
      </c>
      <c r="E21" s="5"/>
      <c r="F21" s="280"/>
      <c r="G21" s="277"/>
      <c r="H21" s="277"/>
      <c r="I21" s="281"/>
      <c r="J21" s="19">
        <f>E21*C21</f>
        <v>0</v>
      </c>
      <c r="L21" s="133"/>
      <c r="M21" s="132"/>
    </row>
    <row r="22" spans="1:13" s="6" customFormat="1" ht="33.75" x14ac:dyDescent="0.15">
      <c r="A22" s="4">
        <v>13</v>
      </c>
      <c r="B22" s="10" t="s">
        <v>55</v>
      </c>
      <c r="C22" s="14">
        <v>1</v>
      </c>
      <c r="D22" s="20" t="s">
        <v>26</v>
      </c>
      <c r="E22" s="5"/>
      <c r="F22" s="280"/>
      <c r="G22" s="277"/>
      <c r="H22" s="277"/>
      <c r="I22" s="281"/>
      <c r="J22" s="19">
        <f t="shared" ref="J22:J23" si="1">E22*C22</f>
        <v>0</v>
      </c>
      <c r="L22" s="133"/>
      <c r="M22" s="132" t="s">
        <v>173</v>
      </c>
    </row>
    <row r="23" spans="1:13" s="6" customFormat="1" ht="33.75" x14ac:dyDescent="0.15">
      <c r="A23" s="4">
        <v>14</v>
      </c>
      <c r="B23" s="10" t="s">
        <v>48</v>
      </c>
      <c r="C23" s="14">
        <v>1</v>
      </c>
      <c r="D23" s="20" t="s">
        <v>26</v>
      </c>
      <c r="E23" s="5"/>
      <c r="F23" s="280"/>
      <c r="G23" s="277"/>
      <c r="H23" s="277"/>
      <c r="I23" s="281"/>
      <c r="J23" s="19">
        <f t="shared" si="1"/>
        <v>0</v>
      </c>
      <c r="L23" s="133"/>
      <c r="M23" s="132" t="s">
        <v>174</v>
      </c>
    </row>
    <row r="24" spans="1:13" s="6" customFormat="1" ht="24" x14ac:dyDescent="0.15">
      <c r="A24" s="4">
        <v>15</v>
      </c>
      <c r="B24" s="10" t="s">
        <v>58</v>
      </c>
      <c r="C24" s="14">
        <v>1</v>
      </c>
      <c r="D24" s="20" t="s">
        <v>26</v>
      </c>
      <c r="E24" s="5"/>
      <c r="F24" s="280"/>
      <c r="G24" s="277"/>
      <c r="H24" s="277"/>
      <c r="I24" s="281"/>
      <c r="J24" s="19">
        <f>E24*C24</f>
        <v>0</v>
      </c>
      <c r="L24" s="133"/>
      <c r="M24" s="132" t="s">
        <v>175</v>
      </c>
    </row>
    <row r="25" spans="1:13" s="6" customFormat="1" ht="22.5" x14ac:dyDescent="0.15">
      <c r="A25" s="4">
        <v>16</v>
      </c>
      <c r="B25" s="10" t="s">
        <v>154</v>
      </c>
      <c r="C25" s="14">
        <v>2</v>
      </c>
      <c r="D25" s="20" t="s">
        <v>26</v>
      </c>
      <c r="E25" s="5"/>
      <c r="F25" s="280"/>
      <c r="G25" s="277"/>
      <c r="H25" s="277"/>
      <c r="I25" s="281"/>
      <c r="J25" s="19">
        <f>E25*C25</f>
        <v>0</v>
      </c>
      <c r="L25" s="133"/>
      <c r="M25" s="132" t="s">
        <v>164</v>
      </c>
    </row>
    <row r="26" spans="1:13" s="6" customFormat="1" ht="33.75" x14ac:dyDescent="0.15">
      <c r="A26" s="4">
        <v>17</v>
      </c>
      <c r="B26" s="10" t="s">
        <v>131</v>
      </c>
      <c r="C26" s="14">
        <v>2</v>
      </c>
      <c r="D26" s="20" t="s">
        <v>26</v>
      </c>
      <c r="E26" s="5"/>
      <c r="F26" s="280"/>
      <c r="G26" s="277"/>
      <c r="H26" s="277"/>
      <c r="I26" s="281"/>
      <c r="J26" s="19">
        <f>E26*C26</f>
        <v>0</v>
      </c>
      <c r="L26" s="133"/>
      <c r="M26" s="132" t="s">
        <v>166</v>
      </c>
    </row>
    <row r="27" spans="1:13" s="6" customFormat="1" ht="24" x14ac:dyDescent="0.15">
      <c r="A27" s="4">
        <v>18</v>
      </c>
      <c r="B27" s="10" t="s">
        <v>49</v>
      </c>
      <c r="C27" s="14">
        <v>2</v>
      </c>
      <c r="D27" s="20" t="s">
        <v>26</v>
      </c>
      <c r="E27" s="5"/>
      <c r="F27" s="280"/>
      <c r="G27" s="277"/>
      <c r="H27" s="277"/>
      <c r="I27" s="281"/>
      <c r="J27" s="19">
        <f t="shared" ref="J27:J32" si="2">E27*C27</f>
        <v>0</v>
      </c>
      <c r="L27" s="133"/>
      <c r="M27" s="132" t="s">
        <v>163</v>
      </c>
    </row>
    <row r="28" spans="1:13" s="6" customFormat="1" ht="33.75" x14ac:dyDescent="0.15">
      <c r="A28" s="4">
        <v>19</v>
      </c>
      <c r="B28" s="10" t="s">
        <v>50</v>
      </c>
      <c r="C28" s="14">
        <v>2</v>
      </c>
      <c r="D28" s="20" t="s">
        <v>26</v>
      </c>
      <c r="E28" s="5"/>
      <c r="F28" s="280"/>
      <c r="G28" s="277"/>
      <c r="H28" s="277"/>
      <c r="I28" s="281"/>
      <c r="J28" s="19">
        <f t="shared" si="2"/>
        <v>0</v>
      </c>
      <c r="L28" s="133"/>
      <c r="M28" s="132" t="s">
        <v>168</v>
      </c>
    </row>
    <row r="29" spans="1:13" s="6" customFormat="1" ht="22.5" x14ac:dyDescent="0.15">
      <c r="A29" s="4">
        <v>20</v>
      </c>
      <c r="B29" s="10" t="s">
        <v>51</v>
      </c>
      <c r="C29" s="14">
        <v>2</v>
      </c>
      <c r="D29" s="20" t="s">
        <v>26</v>
      </c>
      <c r="E29" s="5"/>
      <c r="F29" s="280"/>
      <c r="G29" s="277"/>
      <c r="H29" s="277"/>
      <c r="I29" s="281"/>
      <c r="J29" s="19">
        <f t="shared" si="2"/>
        <v>0</v>
      </c>
      <c r="L29" s="133"/>
      <c r="M29" s="132" t="s">
        <v>169</v>
      </c>
    </row>
    <row r="30" spans="1:13" s="6" customFormat="1" ht="56.25" x14ac:dyDescent="0.15">
      <c r="A30" s="4">
        <v>21</v>
      </c>
      <c r="B30" s="10" t="s">
        <v>52</v>
      </c>
      <c r="C30" s="14">
        <v>2</v>
      </c>
      <c r="D30" s="20" t="s">
        <v>26</v>
      </c>
      <c r="E30" s="5"/>
      <c r="F30" s="280"/>
      <c r="G30" s="277"/>
      <c r="H30" s="277"/>
      <c r="I30" s="281"/>
      <c r="J30" s="19">
        <f t="shared" si="2"/>
        <v>0</v>
      </c>
      <c r="L30" s="133"/>
      <c r="M30" s="132" t="s">
        <v>171</v>
      </c>
    </row>
    <row r="31" spans="1:13" s="6" customFormat="1" ht="33.75" x14ac:dyDescent="0.15">
      <c r="A31" s="4">
        <v>22</v>
      </c>
      <c r="B31" s="10" t="s">
        <v>44</v>
      </c>
      <c r="C31" s="14">
        <v>3</v>
      </c>
      <c r="D31" s="20" t="s">
        <v>26</v>
      </c>
      <c r="E31" s="5"/>
      <c r="F31" s="280"/>
      <c r="G31" s="277"/>
      <c r="H31" s="277"/>
      <c r="I31" s="281"/>
      <c r="J31" s="19">
        <f t="shared" si="2"/>
        <v>0</v>
      </c>
      <c r="L31" s="133"/>
      <c r="M31" s="132" t="s">
        <v>172</v>
      </c>
    </row>
    <row r="32" spans="1:13" s="6" customFormat="1" ht="24.75" thickBot="1" x14ac:dyDescent="0.2">
      <c r="A32" s="4">
        <v>23</v>
      </c>
      <c r="B32" s="10" t="s">
        <v>45</v>
      </c>
      <c r="C32" s="14">
        <v>5</v>
      </c>
      <c r="D32" s="20" t="s">
        <v>26</v>
      </c>
      <c r="E32" s="5"/>
      <c r="F32" s="280"/>
      <c r="G32" s="277"/>
      <c r="H32" s="277"/>
      <c r="I32" s="281"/>
      <c r="J32" s="19">
        <f t="shared" si="2"/>
        <v>0</v>
      </c>
      <c r="L32" s="133"/>
      <c r="M32" s="132" t="s">
        <v>165</v>
      </c>
    </row>
    <row r="33" spans="1:13" s="6" customFormat="1" ht="24" customHeight="1" thickBot="1" x14ac:dyDescent="0.2">
      <c r="A33" s="275" t="s">
        <v>29</v>
      </c>
      <c r="B33" s="276"/>
      <c r="C33" s="30"/>
      <c r="D33" s="277"/>
      <c r="E33" s="277"/>
      <c r="F33" s="277"/>
      <c r="G33" s="277"/>
      <c r="H33" s="277"/>
      <c r="I33" s="277"/>
      <c r="J33" s="21">
        <f>SUM(J10:J32)</f>
        <v>0</v>
      </c>
      <c r="L33" s="124"/>
      <c r="M33" s="123"/>
    </row>
    <row r="34" spans="1:13" ht="9" customHeight="1" x14ac:dyDescent="0.15"/>
    <row r="35" spans="1:13" x14ac:dyDescent="0.15">
      <c r="B35" s="37"/>
      <c r="C35" s="38"/>
      <c r="D35" s="39"/>
      <c r="E35" s="40"/>
      <c r="F35" s="39"/>
      <c r="G35" s="1"/>
      <c r="I35" s="126"/>
      <c r="J35" s="127"/>
      <c r="L35" s="1"/>
      <c r="M35" s="1"/>
    </row>
    <row r="36" spans="1:13" x14ac:dyDescent="0.15">
      <c r="B36" s="38"/>
      <c r="C36" s="39"/>
      <c r="D36" s="39"/>
      <c r="E36" s="40"/>
      <c r="F36" s="39"/>
      <c r="G36" s="40"/>
      <c r="H36" s="39"/>
      <c r="I36" s="40"/>
    </row>
    <row r="37" spans="1:13" x14ac:dyDescent="0.15">
      <c r="B37" s="39"/>
      <c r="C37" s="39"/>
      <c r="D37" s="39"/>
      <c r="E37" s="40"/>
      <c r="F37" s="39"/>
      <c r="G37" s="40"/>
      <c r="H37" s="39"/>
      <c r="I37" s="40"/>
    </row>
    <row r="38" spans="1:13" x14ac:dyDescent="0.15">
      <c r="B38" s="39"/>
      <c r="C38" s="39"/>
      <c r="D38" s="39"/>
      <c r="E38" s="40"/>
      <c r="F38" s="39"/>
      <c r="G38" s="40"/>
      <c r="H38" s="39"/>
      <c r="I38" s="40"/>
    </row>
    <row r="39" spans="1:13" x14ac:dyDescent="0.15">
      <c r="B39" s="38"/>
      <c r="C39" s="39"/>
      <c r="D39" s="39"/>
      <c r="E39" s="40"/>
      <c r="F39" s="39"/>
      <c r="G39" s="40"/>
      <c r="H39" s="39"/>
      <c r="I39" s="40"/>
    </row>
    <row r="40" spans="1:13" x14ac:dyDescent="0.15">
      <c r="B40" s="41"/>
      <c r="C40" s="39"/>
      <c r="D40" s="39"/>
      <c r="E40" s="40"/>
      <c r="F40" s="39"/>
      <c r="G40" s="40"/>
      <c r="H40" s="39"/>
      <c r="I40" s="40"/>
    </row>
    <row r="41" spans="1:13" x14ac:dyDescent="0.15">
      <c r="B41" s="38"/>
      <c r="C41" s="39"/>
      <c r="F41" s="39"/>
      <c r="G41" s="40"/>
      <c r="H41" s="39"/>
      <c r="I41" s="40"/>
    </row>
    <row r="42" spans="1:13" x14ac:dyDescent="0.15">
      <c r="B42" s="38"/>
      <c r="C42" s="39"/>
      <c r="D42" s="39"/>
      <c r="E42" s="40"/>
      <c r="F42" s="39"/>
      <c r="G42" s="40"/>
      <c r="H42" s="39"/>
      <c r="I42" s="40"/>
    </row>
    <row r="43" spans="1:13" x14ac:dyDescent="0.15">
      <c r="B43" s="39"/>
      <c r="C43" s="39"/>
      <c r="D43" s="39"/>
      <c r="E43" s="40"/>
      <c r="F43" s="39"/>
      <c r="G43" s="40"/>
      <c r="H43" s="39"/>
      <c r="I43" s="40"/>
    </row>
    <row r="44" spans="1:13" x14ac:dyDescent="0.15">
      <c r="B44" s="39"/>
      <c r="C44" s="39"/>
      <c r="D44" s="39"/>
      <c r="E44" s="40"/>
      <c r="F44" s="39"/>
      <c r="G44" s="40"/>
      <c r="H44" s="39"/>
      <c r="I44" s="40"/>
    </row>
    <row r="45" spans="1:13" x14ac:dyDescent="0.15">
      <c r="B45" s="39"/>
      <c r="C45" s="1"/>
    </row>
    <row r="46" spans="1:13" x14ac:dyDescent="0.15">
      <c r="B46" s="1"/>
      <c r="C46" s="1"/>
    </row>
    <row r="47" spans="1:13" x14ac:dyDescent="0.15">
      <c r="B47" s="1"/>
      <c r="C47" s="1"/>
    </row>
    <row r="48" spans="1:13" x14ac:dyDescent="0.15">
      <c r="B48" s="1"/>
      <c r="C48" s="1"/>
    </row>
    <row r="49" spans="2:3" x14ac:dyDescent="0.15">
      <c r="B49" s="1"/>
      <c r="C49" s="1"/>
    </row>
    <row r="50" spans="2:3" x14ac:dyDescent="0.15">
      <c r="B50" s="1"/>
      <c r="C50" s="1"/>
    </row>
    <row r="51" spans="2:3" x14ac:dyDescent="0.15">
      <c r="B51" s="1"/>
      <c r="C51" s="1"/>
    </row>
    <row r="52" spans="2:3" x14ac:dyDescent="0.15">
      <c r="B52" s="1"/>
      <c r="C52" s="1"/>
    </row>
    <row r="53" spans="2:3" x14ac:dyDescent="0.15">
      <c r="B53" s="1"/>
      <c r="C53" s="1"/>
    </row>
    <row r="54" spans="2:3" x14ac:dyDescent="0.15">
      <c r="B54" s="1"/>
      <c r="C54" s="1"/>
    </row>
    <row r="55" spans="2:3" x14ac:dyDescent="0.15">
      <c r="B55" s="1"/>
      <c r="C55" s="1"/>
    </row>
    <row r="56" spans="2:3" x14ac:dyDescent="0.15">
      <c r="B56" s="1"/>
      <c r="C56" s="1"/>
    </row>
    <row r="57" spans="2:3" x14ac:dyDescent="0.15">
      <c r="B57" s="1"/>
      <c r="C57" s="1"/>
    </row>
    <row r="58" spans="2:3" x14ac:dyDescent="0.15">
      <c r="B58" s="1"/>
      <c r="C58" s="1"/>
    </row>
    <row r="59" spans="2:3" x14ac:dyDescent="0.15">
      <c r="B59" s="1"/>
      <c r="C59" s="1"/>
    </row>
    <row r="60" spans="2:3" x14ac:dyDescent="0.15">
      <c r="B60" s="1"/>
      <c r="C60" s="1"/>
    </row>
    <row r="61" spans="2:3" x14ac:dyDescent="0.15">
      <c r="B61" s="1"/>
      <c r="C61" s="1"/>
    </row>
  </sheetData>
  <mergeCells count="26">
    <mergeCell ref="F20:I20"/>
    <mergeCell ref="F25:I25"/>
    <mergeCell ref="B1:J1"/>
    <mergeCell ref="D8:J8"/>
    <mergeCell ref="A9:B9"/>
    <mergeCell ref="D9:E9"/>
    <mergeCell ref="F9:G9"/>
    <mergeCell ref="A3:B3"/>
    <mergeCell ref="C3:J3"/>
    <mergeCell ref="C2:D2"/>
    <mergeCell ref="A33:B33"/>
    <mergeCell ref="D33:I33"/>
    <mergeCell ref="H9:I9"/>
    <mergeCell ref="F21:I21"/>
    <mergeCell ref="H11:I11"/>
    <mergeCell ref="F23:I23"/>
    <mergeCell ref="F19:I19"/>
    <mergeCell ref="F32:I32"/>
    <mergeCell ref="F22:I22"/>
    <mergeCell ref="F26:I26"/>
    <mergeCell ref="F31:I31"/>
    <mergeCell ref="F27:I27"/>
    <mergeCell ref="F30:I30"/>
    <mergeCell ref="F24:I24"/>
    <mergeCell ref="F28:I28"/>
    <mergeCell ref="F29:I29"/>
  </mergeCells>
  <phoneticPr fontId="1"/>
  <dataValidations count="1">
    <dataValidation type="list" allowBlank="1" showInputMessage="1" showErrorMessage="1" sqref="I10 E10:E18 I12:I18 G10:G18" xr:uid="{00000000-0002-0000-0000-000000000000}">
      <formula1>"○"</formula1>
    </dataValidation>
  </dataValidations>
  <pageMargins left="0.39370078740157483" right="0.35433070866141736" top="0.47244094488188981" bottom="0.31496062992125984" header="0.31496062992125984" footer="0.31496062992125984"/>
  <pageSetup paperSize="9" scale="96" orientation="portrait" r:id="rId1"/>
  <headerFooter alignWithMargins="0">
    <oddHeader>&amp;R別紙１</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BF56C-F292-413F-AF90-B15DFEB64F5D}">
  <sheetPr>
    <tabColor rgb="FFFFC000"/>
  </sheetPr>
  <dimension ref="A1:O60"/>
  <sheetViews>
    <sheetView zoomScaleNormal="100" workbookViewId="0">
      <selection activeCell="J32" sqref="J32"/>
    </sheetView>
  </sheetViews>
  <sheetFormatPr defaultRowHeight="12" x14ac:dyDescent="0.15"/>
  <cols>
    <col min="1" max="1" width="4.5" style="7" bestFit="1" customWidth="1"/>
    <col min="2" max="2" width="9.375" style="7" customWidth="1"/>
    <col min="3" max="3" width="35.25" style="36" customWidth="1"/>
    <col min="4" max="4" width="9.375" style="7" customWidth="1"/>
    <col min="5" max="5" width="12.5" style="1" customWidth="1"/>
    <col min="6" max="6" width="9.375" style="7" customWidth="1"/>
    <col min="7" max="7" width="9.625" style="1" bestFit="1" customWidth="1"/>
    <col min="8" max="8" width="9" style="1"/>
    <col min="9" max="9" width="66.375" style="136" customWidth="1"/>
    <col min="10" max="10" width="47.375" style="125" customWidth="1"/>
    <col min="11" max="11" width="53" style="1" customWidth="1"/>
    <col min="12" max="16384" width="9" style="1"/>
  </cols>
  <sheetData>
    <row r="1" spans="1:15" s="6" customFormat="1" ht="24" customHeight="1" x14ac:dyDescent="0.15">
      <c r="A1" s="289" t="s">
        <v>136</v>
      </c>
      <c r="B1" s="289"/>
      <c r="C1" s="289"/>
      <c r="D1" s="289"/>
      <c r="E1" s="289"/>
      <c r="F1" s="289"/>
      <c r="G1" s="289"/>
      <c r="H1" s="148"/>
      <c r="I1" s="141"/>
      <c r="J1" s="141"/>
      <c r="K1" s="42"/>
      <c r="L1" s="42"/>
      <c r="M1" s="42"/>
      <c r="N1" s="42"/>
      <c r="O1" s="42"/>
    </row>
    <row r="2" spans="1:15" s="6" customFormat="1" ht="24" customHeight="1" x14ac:dyDescent="0.15">
      <c r="A2" s="169"/>
      <c r="B2" s="173" t="s">
        <v>212</v>
      </c>
      <c r="C2" s="2">
        <f>はじめに!B6</f>
        <v>0</v>
      </c>
      <c r="D2" s="169"/>
      <c r="E2" s="169"/>
      <c r="F2" s="169"/>
      <c r="G2" s="169"/>
      <c r="H2" s="148"/>
      <c r="I2" s="141"/>
      <c r="J2" s="141"/>
      <c r="K2" s="42"/>
      <c r="L2" s="42"/>
      <c r="M2" s="42"/>
      <c r="N2" s="42"/>
      <c r="O2" s="42"/>
    </row>
    <row r="3" spans="1:15" s="6" customFormat="1" ht="21" customHeight="1" x14ac:dyDescent="0.15">
      <c r="A3" s="228" t="s">
        <v>176</v>
      </c>
      <c r="B3" s="228"/>
      <c r="C3" s="229">
        <f>はじめに!B7</f>
        <v>0</v>
      </c>
      <c r="D3" s="229"/>
      <c r="E3" s="229"/>
      <c r="F3" s="229"/>
      <c r="G3" s="229"/>
      <c r="M3" s="123"/>
      <c r="N3" s="124"/>
    </row>
    <row r="4" spans="1:15" s="125" customFormat="1" ht="17.25" customHeight="1" x14ac:dyDescent="0.15">
      <c r="A4" s="124" t="s">
        <v>46</v>
      </c>
      <c r="B4" s="124"/>
      <c r="C4" s="124"/>
      <c r="D4" s="136"/>
      <c r="E4" s="136"/>
      <c r="F4" s="136"/>
      <c r="I4" s="136"/>
      <c r="N4" s="126"/>
    </row>
    <row r="5" spans="1:15" ht="3.75" customHeight="1" x14ac:dyDescent="0.15">
      <c r="A5" s="9"/>
      <c r="B5" s="9"/>
      <c r="C5" s="9"/>
      <c r="E5" s="7"/>
    </row>
    <row r="6" spans="1:15" ht="17.25" customHeight="1" x14ac:dyDescent="0.15">
      <c r="A6" s="9"/>
      <c r="B6" s="9"/>
      <c r="C6" s="137" t="s">
        <v>40</v>
      </c>
      <c r="D6" s="139"/>
      <c r="E6" s="166" t="s">
        <v>41</v>
      </c>
      <c r="F6" s="165"/>
      <c r="G6" s="53" t="s">
        <v>189</v>
      </c>
    </row>
    <row r="7" spans="1:15" s="34" customFormat="1" ht="3.75" customHeight="1" thickBot="1" x14ac:dyDescent="0.2">
      <c r="A7" s="2"/>
      <c r="B7" s="2"/>
      <c r="C7" s="32"/>
      <c r="D7" s="33"/>
      <c r="E7" s="33"/>
      <c r="F7" s="33"/>
      <c r="I7" s="143"/>
      <c r="J7" s="142"/>
    </row>
    <row r="8" spans="1:15" x14ac:dyDescent="0.15">
      <c r="A8" s="3"/>
      <c r="B8" s="149"/>
      <c r="C8" s="11"/>
      <c r="D8" s="12"/>
      <c r="E8" s="43"/>
      <c r="F8" s="44"/>
      <c r="G8" s="45"/>
      <c r="I8" s="145" t="s">
        <v>62</v>
      </c>
      <c r="J8" s="144" t="s">
        <v>53</v>
      </c>
    </row>
    <row r="9" spans="1:15" s="6" customFormat="1" ht="30" customHeight="1" thickBot="1" x14ac:dyDescent="0.2">
      <c r="A9" s="286" t="s">
        <v>63</v>
      </c>
      <c r="B9" s="296"/>
      <c r="C9" s="287"/>
      <c r="D9" s="13" t="s">
        <v>133</v>
      </c>
      <c r="E9" s="46"/>
      <c r="F9" s="167"/>
      <c r="G9" s="35" t="s">
        <v>134</v>
      </c>
      <c r="I9" s="133"/>
      <c r="J9" s="146"/>
    </row>
    <row r="10" spans="1:15" s="6" customFormat="1" ht="27" customHeight="1" x14ac:dyDescent="0.15">
      <c r="A10" s="4">
        <v>1</v>
      </c>
      <c r="B10" s="290" t="s">
        <v>64</v>
      </c>
      <c r="C10" s="291"/>
      <c r="D10" s="14">
        <v>5</v>
      </c>
      <c r="E10" s="283"/>
      <c r="F10" s="297"/>
      <c r="G10" s="19">
        <f>D10</f>
        <v>5</v>
      </c>
      <c r="I10" s="145"/>
      <c r="J10" s="146"/>
    </row>
    <row r="11" spans="1:15" s="6" customFormat="1" ht="27" customHeight="1" x14ac:dyDescent="0.15">
      <c r="A11" s="4">
        <v>2</v>
      </c>
      <c r="B11" s="292" t="s">
        <v>65</v>
      </c>
      <c r="C11" s="293"/>
      <c r="D11" s="14">
        <v>5</v>
      </c>
      <c r="E11" s="298"/>
      <c r="F11" s="299"/>
      <c r="G11" s="19">
        <f>D11</f>
        <v>5</v>
      </c>
      <c r="I11" s="145"/>
      <c r="J11" s="146"/>
    </row>
    <row r="12" spans="1:15" s="6" customFormat="1" ht="27" customHeight="1" x14ac:dyDescent="0.15">
      <c r="A12" s="4">
        <v>3</v>
      </c>
      <c r="B12" s="292" t="s">
        <v>61</v>
      </c>
      <c r="C12" s="293"/>
      <c r="D12" s="14">
        <v>4</v>
      </c>
      <c r="E12" s="47" t="s">
        <v>26</v>
      </c>
      <c r="F12" s="98">
        <f>①研究経費ポイント算出表!E19</f>
        <v>0</v>
      </c>
      <c r="G12" s="19">
        <f>D12*F12</f>
        <v>0</v>
      </c>
      <c r="I12" s="174"/>
      <c r="J12" s="122" t="s">
        <v>132</v>
      </c>
    </row>
    <row r="13" spans="1:15" s="6" customFormat="1" ht="27" customHeight="1" x14ac:dyDescent="0.15">
      <c r="A13" s="4">
        <v>4</v>
      </c>
      <c r="B13" s="292" t="s">
        <v>66</v>
      </c>
      <c r="C13" s="293"/>
      <c r="D13" s="14">
        <v>2</v>
      </c>
      <c r="E13" s="47" t="s">
        <v>26</v>
      </c>
      <c r="F13" s="98">
        <f>①研究経費ポイント算出表!E20</f>
        <v>0</v>
      </c>
      <c r="G13" s="19">
        <f>D13*F13</f>
        <v>0</v>
      </c>
      <c r="I13" s="174"/>
      <c r="J13" s="122" t="s">
        <v>132</v>
      </c>
    </row>
    <row r="14" spans="1:15" s="6" customFormat="1" ht="27" customHeight="1" x14ac:dyDescent="0.15">
      <c r="A14" s="4">
        <v>5</v>
      </c>
      <c r="B14" s="292" t="s">
        <v>57</v>
      </c>
      <c r="C14" s="293"/>
      <c r="D14" s="14">
        <v>1</v>
      </c>
      <c r="E14" s="47" t="s">
        <v>26</v>
      </c>
      <c r="F14" s="98">
        <f>①研究経費ポイント算出表!E21</f>
        <v>0</v>
      </c>
      <c r="G14" s="19">
        <f t="shared" ref="G14:G25" si="0">D14*F14</f>
        <v>0</v>
      </c>
      <c r="I14" s="174"/>
      <c r="J14" s="122" t="s">
        <v>132</v>
      </c>
    </row>
    <row r="15" spans="1:15" s="6" customFormat="1" ht="27" customHeight="1" x14ac:dyDescent="0.15">
      <c r="A15" s="4">
        <v>6</v>
      </c>
      <c r="B15" s="292" t="s">
        <v>55</v>
      </c>
      <c r="C15" s="293"/>
      <c r="D15" s="14">
        <v>1</v>
      </c>
      <c r="E15" s="47" t="s">
        <v>26</v>
      </c>
      <c r="F15" s="98">
        <f>①研究経費ポイント算出表!E22</f>
        <v>0</v>
      </c>
      <c r="G15" s="19">
        <f t="shared" si="0"/>
        <v>0</v>
      </c>
      <c r="I15" s="174"/>
      <c r="J15" s="122" t="s">
        <v>132</v>
      </c>
    </row>
    <row r="16" spans="1:15" s="6" customFormat="1" ht="27" customHeight="1" x14ac:dyDescent="0.15">
      <c r="A16" s="4">
        <v>7</v>
      </c>
      <c r="B16" s="292" t="s">
        <v>48</v>
      </c>
      <c r="C16" s="293"/>
      <c r="D16" s="14">
        <v>2</v>
      </c>
      <c r="E16" s="47" t="s">
        <v>26</v>
      </c>
      <c r="F16" s="98">
        <f>①研究経費ポイント算出表!E23</f>
        <v>0</v>
      </c>
      <c r="G16" s="19">
        <f t="shared" si="0"/>
        <v>0</v>
      </c>
      <c r="I16" s="174"/>
      <c r="J16" s="122" t="s">
        <v>132</v>
      </c>
    </row>
    <row r="17" spans="1:10" s="6" customFormat="1" ht="27" customHeight="1" x14ac:dyDescent="0.15">
      <c r="A17" s="4">
        <v>8</v>
      </c>
      <c r="B17" s="292" t="s">
        <v>67</v>
      </c>
      <c r="C17" s="293"/>
      <c r="D17" s="14">
        <v>1</v>
      </c>
      <c r="E17" s="47" t="s">
        <v>26</v>
      </c>
      <c r="F17" s="98">
        <f>①研究経費ポイント算出表!E24</f>
        <v>0</v>
      </c>
      <c r="G17" s="19">
        <f>D17*F17</f>
        <v>0</v>
      </c>
      <c r="I17" s="174"/>
      <c r="J17" s="122" t="s">
        <v>132</v>
      </c>
    </row>
    <row r="18" spans="1:10" s="6" customFormat="1" ht="27" customHeight="1" x14ac:dyDescent="0.15">
      <c r="A18" s="4">
        <v>9</v>
      </c>
      <c r="B18" s="292" t="s">
        <v>154</v>
      </c>
      <c r="C18" s="293"/>
      <c r="D18" s="14">
        <v>2</v>
      </c>
      <c r="E18" s="47" t="s">
        <v>26</v>
      </c>
      <c r="F18" s="98">
        <f>①研究経費ポイント算出表!E25</f>
        <v>0</v>
      </c>
      <c r="G18" s="19">
        <f>D18*F18</f>
        <v>0</v>
      </c>
      <c r="I18" s="174"/>
      <c r="J18" s="122" t="s">
        <v>132</v>
      </c>
    </row>
    <row r="19" spans="1:10" s="6" customFormat="1" ht="27" customHeight="1" x14ac:dyDescent="0.15">
      <c r="A19" s="4">
        <v>10</v>
      </c>
      <c r="B19" s="292" t="s">
        <v>131</v>
      </c>
      <c r="C19" s="293"/>
      <c r="D19" s="14">
        <v>2</v>
      </c>
      <c r="E19" s="47" t="s">
        <v>26</v>
      </c>
      <c r="F19" s="98">
        <f>①研究経費ポイント算出表!E26</f>
        <v>0</v>
      </c>
      <c r="G19" s="19">
        <f t="shared" si="0"/>
        <v>0</v>
      </c>
      <c r="I19" s="174"/>
      <c r="J19" s="122" t="s">
        <v>132</v>
      </c>
    </row>
    <row r="20" spans="1:10" s="6" customFormat="1" ht="27" customHeight="1" x14ac:dyDescent="0.15">
      <c r="A20" s="4">
        <v>11</v>
      </c>
      <c r="B20" s="292" t="s">
        <v>49</v>
      </c>
      <c r="C20" s="293"/>
      <c r="D20" s="14">
        <v>2</v>
      </c>
      <c r="E20" s="47" t="s">
        <v>26</v>
      </c>
      <c r="F20" s="98">
        <f>①研究経費ポイント算出表!E27</f>
        <v>0</v>
      </c>
      <c r="G20" s="19">
        <f t="shared" si="0"/>
        <v>0</v>
      </c>
      <c r="I20" s="174"/>
      <c r="J20" s="122" t="s">
        <v>132</v>
      </c>
    </row>
    <row r="21" spans="1:10" s="6" customFormat="1" ht="27" customHeight="1" x14ac:dyDescent="0.15">
      <c r="A21" s="4">
        <v>12</v>
      </c>
      <c r="B21" s="292" t="s">
        <v>50</v>
      </c>
      <c r="C21" s="293"/>
      <c r="D21" s="14">
        <v>3</v>
      </c>
      <c r="E21" s="47" t="s">
        <v>26</v>
      </c>
      <c r="F21" s="98">
        <f>①研究経費ポイント算出表!E28</f>
        <v>0</v>
      </c>
      <c r="G21" s="19">
        <f t="shared" si="0"/>
        <v>0</v>
      </c>
      <c r="I21" s="174"/>
      <c r="J21" s="122" t="s">
        <v>132</v>
      </c>
    </row>
    <row r="22" spans="1:10" s="6" customFormat="1" ht="27" customHeight="1" x14ac:dyDescent="0.15">
      <c r="A22" s="4">
        <v>13</v>
      </c>
      <c r="B22" s="292" t="s">
        <v>51</v>
      </c>
      <c r="C22" s="293"/>
      <c r="D22" s="14">
        <v>1</v>
      </c>
      <c r="E22" s="47" t="s">
        <v>26</v>
      </c>
      <c r="F22" s="98">
        <f>①研究経費ポイント算出表!E29</f>
        <v>0</v>
      </c>
      <c r="G22" s="19">
        <f t="shared" si="0"/>
        <v>0</v>
      </c>
      <c r="I22" s="174"/>
      <c r="J22" s="122" t="s">
        <v>132</v>
      </c>
    </row>
    <row r="23" spans="1:10" s="6" customFormat="1" ht="27" customHeight="1" x14ac:dyDescent="0.15">
      <c r="A23" s="4">
        <v>14</v>
      </c>
      <c r="B23" s="292" t="s">
        <v>52</v>
      </c>
      <c r="C23" s="293"/>
      <c r="D23" s="14">
        <v>1</v>
      </c>
      <c r="E23" s="47" t="s">
        <v>26</v>
      </c>
      <c r="F23" s="98">
        <f>①研究経費ポイント算出表!E30</f>
        <v>0</v>
      </c>
      <c r="G23" s="19">
        <f t="shared" si="0"/>
        <v>0</v>
      </c>
      <c r="I23" s="174"/>
      <c r="J23" s="122" t="s">
        <v>132</v>
      </c>
    </row>
    <row r="24" spans="1:10" s="6" customFormat="1" ht="27" customHeight="1" x14ac:dyDescent="0.15">
      <c r="A24" s="4">
        <v>15</v>
      </c>
      <c r="B24" s="292" t="s">
        <v>44</v>
      </c>
      <c r="C24" s="293"/>
      <c r="D24" s="14">
        <v>2</v>
      </c>
      <c r="E24" s="47" t="s">
        <v>26</v>
      </c>
      <c r="F24" s="98">
        <f>①研究経費ポイント算出表!E31</f>
        <v>0</v>
      </c>
      <c r="G24" s="19">
        <f t="shared" si="0"/>
        <v>0</v>
      </c>
      <c r="I24" s="174"/>
      <c r="J24" s="122" t="s">
        <v>132</v>
      </c>
    </row>
    <row r="25" spans="1:10" s="6" customFormat="1" ht="27" customHeight="1" x14ac:dyDescent="0.15">
      <c r="A25" s="4">
        <v>16</v>
      </c>
      <c r="B25" s="292" t="s">
        <v>45</v>
      </c>
      <c r="C25" s="293"/>
      <c r="D25" s="14">
        <v>5</v>
      </c>
      <c r="E25" s="47" t="s">
        <v>26</v>
      </c>
      <c r="F25" s="98">
        <f>①研究経費ポイント算出表!E32</f>
        <v>0</v>
      </c>
      <c r="G25" s="19">
        <f t="shared" si="0"/>
        <v>0</v>
      </c>
      <c r="I25" s="174"/>
      <c r="J25" s="122" t="s">
        <v>132</v>
      </c>
    </row>
    <row r="26" spans="1:10" s="6" customFormat="1" ht="22.5" x14ac:dyDescent="0.15">
      <c r="A26" s="4">
        <v>17</v>
      </c>
      <c r="B26" s="292" t="s">
        <v>68</v>
      </c>
      <c r="C26" s="293"/>
      <c r="D26" s="48">
        <v>2</v>
      </c>
      <c r="E26" s="47" t="s">
        <v>26</v>
      </c>
      <c r="F26" s="5"/>
      <c r="G26" s="19">
        <f>D26*F26</f>
        <v>0</v>
      </c>
      <c r="I26" s="145"/>
      <c r="J26" s="121" t="s">
        <v>158</v>
      </c>
    </row>
    <row r="27" spans="1:10" s="6" customFormat="1" ht="27" customHeight="1" x14ac:dyDescent="0.15">
      <c r="A27" s="4">
        <v>18</v>
      </c>
      <c r="B27" s="292" t="s">
        <v>69</v>
      </c>
      <c r="C27" s="293"/>
      <c r="D27" s="48">
        <v>1</v>
      </c>
      <c r="E27" s="47" t="s">
        <v>26</v>
      </c>
      <c r="F27" s="5"/>
      <c r="G27" s="19">
        <f>D27*F27</f>
        <v>0</v>
      </c>
      <c r="I27" s="145"/>
      <c r="J27" s="121" t="s">
        <v>157</v>
      </c>
    </row>
    <row r="28" spans="1:10" s="6" customFormat="1" ht="27" customHeight="1" x14ac:dyDescent="0.15">
      <c r="A28" s="4">
        <v>19</v>
      </c>
      <c r="B28" s="292" t="s">
        <v>159</v>
      </c>
      <c r="C28" s="293"/>
      <c r="D28" s="14">
        <v>1</v>
      </c>
      <c r="E28" s="47" t="s">
        <v>26</v>
      </c>
      <c r="F28" s="5"/>
      <c r="G28" s="19">
        <f t="shared" ref="G28:G31" si="1">D28*F28</f>
        <v>0</v>
      </c>
      <c r="I28" s="145"/>
      <c r="J28" s="121" t="s">
        <v>160</v>
      </c>
    </row>
    <row r="29" spans="1:10" s="6" customFormat="1" ht="22.5" x14ac:dyDescent="0.15">
      <c r="A29" s="4">
        <v>20</v>
      </c>
      <c r="B29" s="292" t="s">
        <v>162</v>
      </c>
      <c r="C29" s="293"/>
      <c r="D29" s="48">
        <v>2</v>
      </c>
      <c r="E29" s="47" t="s">
        <v>26</v>
      </c>
      <c r="F29" s="5"/>
      <c r="G29" s="19">
        <f t="shared" si="1"/>
        <v>0</v>
      </c>
      <c r="I29" s="145"/>
      <c r="J29" s="121" t="s">
        <v>161</v>
      </c>
    </row>
    <row r="30" spans="1:10" s="6" customFormat="1" ht="27" customHeight="1" x14ac:dyDescent="0.15">
      <c r="A30" s="4">
        <v>21</v>
      </c>
      <c r="B30" s="292" t="s">
        <v>152</v>
      </c>
      <c r="C30" s="293"/>
      <c r="D30" s="48">
        <v>3</v>
      </c>
      <c r="E30" s="47" t="s">
        <v>26</v>
      </c>
      <c r="F30" s="5"/>
      <c r="G30" s="19">
        <f t="shared" ref="G30" si="2">D30*F30</f>
        <v>0</v>
      </c>
      <c r="I30" s="145"/>
      <c r="J30" s="121" t="s">
        <v>155</v>
      </c>
    </row>
    <row r="31" spans="1:10" s="6" customFormat="1" ht="27" customHeight="1" x14ac:dyDescent="0.15">
      <c r="A31" s="4">
        <v>22</v>
      </c>
      <c r="B31" s="292" t="s">
        <v>70</v>
      </c>
      <c r="C31" s="293"/>
      <c r="D31" s="48">
        <v>3</v>
      </c>
      <c r="E31" s="47" t="s">
        <v>26</v>
      </c>
      <c r="F31" s="5"/>
      <c r="G31" s="19">
        <f t="shared" si="1"/>
        <v>0</v>
      </c>
      <c r="I31" s="145"/>
      <c r="J31" s="121" t="s">
        <v>156</v>
      </c>
    </row>
    <row r="32" spans="1:10" s="6" customFormat="1" ht="27" customHeight="1" thickBot="1" x14ac:dyDescent="0.2">
      <c r="A32" s="275" t="s">
        <v>29</v>
      </c>
      <c r="B32" s="276"/>
      <c r="C32" s="276"/>
      <c r="D32" s="30"/>
      <c r="E32" s="294"/>
      <c r="F32" s="295"/>
      <c r="G32" s="49">
        <f>SUM(G10:G31)</f>
        <v>10</v>
      </c>
      <c r="I32" s="147"/>
      <c r="J32" s="140"/>
    </row>
    <row r="33" spans="3:6" ht="9" customHeight="1" x14ac:dyDescent="0.15"/>
    <row r="34" spans="3:6" x14ac:dyDescent="0.15">
      <c r="C34" s="37"/>
      <c r="D34" s="38"/>
      <c r="E34" s="39"/>
      <c r="F34" s="40"/>
    </row>
    <row r="35" spans="3:6" x14ac:dyDescent="0.15">
      <c r="C35" s="38"/>
      <c r="D35" s="39"/>
      <c r="E35" s="39"/>
      <c r="F35" s="40"/>
    </row>
    <row r="36" spans="3:6" x14ac:dyDescent="0.15">
      <c r="C36" s="39"/>
      <c r="D36" s="39"/>
      <c r="E36" s="39"/>
      <c r="F36" s="40"/>
    </row>
    <row r="37" spans="3:6" x14ac:dyDescent="0.15">
      <c r="C37" s="39"/>
      <c r="D37" s="39"/>
      <c r="E37" s="39"/>
      <c r="F37" s="40"/>
    </row>
    <row r="38" spans="3:6" x14ac:dyDescent="0.15">
      <c r="C38" s="38"/>
      <c r="D38" s="39"/>
      <c r="E38" s="39"/>
      <c r="F38" s="40"/>
    </row>
    <row r="39" spans="3:6" x14ac:dyDescent="0.15">
      <c r="C39" s="41"/>
      <c r="D39" s="39"/>
      <c r="E39" s="39"/>
      <c r="F39" s="40"/>
    </row>
    <row r="40" spans="3:6" x14ac:dyDescent="0.15">
      <c r="C40" s="38"/>
      <c r="D40" s="39"/>
    </row>
    <row r="41" spans="3:6" x14ac:dyDescent="0.15">
      <c r="C41" s="38"/>
      <c r="D41" s="39"/>
      <c r="E41" s="39"/>
      <c r="F41" s="40"/>
    </row>
    <row r="42" spans="3:6" x14ac:dyDescent="0.15">
      <c r="C42" s="39"/>
      <c r="D42" s="39"/>
      <c r="E42" s="39"/>
      <c r="F42" s="40"/>
    </row>
    <row r="43" spans="3:6" x14ac:dyDescent="0.15">
      <c r="C43" s="39"/>
      <c r="D43" s="39"/>
      <c r="E43" s="39"/>
      <c r="F43" s="40"/>
    </row>
    <row r="44" spans="3:6" x14ac:dyDescent="0.15">
      <c r="C44" s="39"/>
      <c r="D44" s="1"/>
    </row>
    <row r="45" spans="3:6" x14ac:dyDescent="0.15">
      <c r="C45" s="1"/>
      <c r="D45" s="1"/>
    </row>
    <row r="46" spans="3:6" x14ac:dyDescent="0.15">
      <c r="C46" s="1"/>
      <c r="D46" s="1"/>
    </row>
    <row r="47" spans="3:6" x14ac:dyDescent="0.15">
      <c r="C47" s="1"/>
      <c r="D47" s="1"/>
    </row>
    <row r="48" spans="3:6" x14ac:dyDescent="0.15">
      <c r="C48" s="1"/>
      <c r="D48" s="1"/>
    </row>
    <row r="49" spans="3:4" x14ac:dyDescent="0.15">
      <c r="C49" s="1"/>
      <c r="D49" s="1"/>
    </row>
    <row r="50" spans="3:4" x14ac:dyDescent="0.15">
      <c r="C50" s="1"/>
      <c r="D50" s="1"/>
    </row>
    <row r="51" spans="3:4" x14ac:dyDescent="0.15">
      <c r="C51" s="1"/>
      <c r="D51" s="1"/>
    </row>
    <row r="52" spans="3:4" x14ac:dyDescent="0.15">
      <c r="C52" s="1"/>
      <c r="D52" s="1"/>
    </row>
    <row r="53" spans="3:4" x14ac:dyDescent="0.15">
      <c r="C53" s="1"/>
      <c r="D53" s="1"/>
    </row>
    <row r="54" spans="3:4" x14ac:dyDescent="0.15">
      <c r="C54" s="1"/>
      <c r="D54" s="1"/>
    </row>
    <row r="55" spans="3:4" x14ac:dyDescent="0.15">
      <c r="C55" s="1"/>
      <c r="D55" s="1"/>
    </row>
    <row r="56" spans="3:4" x14ac:dyDescent="0.15">
      <c r="C56" s="1"/>
      <c r="D56" s="1"/>
    </row>
    <row r="57" spans="3:4" x14ac:dyDescent="0.15">
      <c r="C57" s="1"/>
      <c r="D57" s="1"/>
    </row>
    <row r="58" spans="3:4" x14ac:dyDescent="0.15">
      <c r="C58" s="1"/>
      <c r="D58" s="1"/>
    </row>
    <row r="59" spans="3:4" x14ac:dyDescent="0.15">
      <c r="C59" s="1"/>
      <c r="D59" s="1"/>
    </row>
    <row r="60" spans="3:4" x14ac:dyDescent="0.15">
      <c r="C60" s="1"/>
      <c r="D60" s="1"/>
    </row>
  </sheetData>
  <mergeCells count="30">
    <mergeCell ref="B30:C30"/>
    <mergeCell ref="B31:C31"/>
    <mergeCell ref="C3:G3"/>
    <mergeCell ref="B23:C23"/>
    <mergeCell ref="B24:C24"/>
    <mergeCell ref="B25:C25"/>
    <mergeCell ref="B26:C26"/>
    <mergeCell ref="B27:C27"/>
    <mergeCell ref="B18:C18"/>
    <mergeCell ref="B19:C19"/>
    <mergeCell ref="B20:C20"/>
    <mergeCell ref="B21:C21"/>
    <mergeCell ref="B22:C22"/>
    <mergeCell ref="B13:C13"/>
    <mergeCell ref="A1:G1"/>
    <mergeCell ref="B10:C10"/>
    <mergeCell ref="B11:C11"/>
    <mergeCell ref="B12:C12"/>
    <mergeCell ref="A32:C32"/>
    <mergeCell ref="E32:F32"/>
    <mergeCell ref="A9:C9"/>
    <mergeCell ref="E10:F10"/>
    <mergeCell ref="A3:B3"/>
    <mergeCell ref="B14:C14"/>
    <mergeCell ref="B15:C15"/>
    <mergeCell ref="B16:C16"/>
    <mergeCell ref="B17:C17"/>
    <mergeCell ref="E11:F11"/>
    <mergeCell ref="B28:C28"/>
    <mergeCell ref="B29:C29"/>
  </mergeCells>
  <phoneticPr fontId="1"/>
  <pageMargins left="0.41" right="0.37" top="0.47244094488188981" bottom="0.51181102362204722" header="0.31496062992125984" footer="0.31496062992125984"/>
  <pageSetup paperSize="9" scale="96" orientation="portrait" r:id="rId1"/>
  <headerFooter alignWithMargins="0">
    <oddHeader>&amp;R別紙１</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4AE93-0D32-45E2-9009-9F3E8ED6CB5F}">
  <sheetPr>
    <tabColor rgb="FFCCECFF"/>
  </sheetPr>
  <dimension ref="A1:O37"/>
  <sheetViews>
    <sheetView tabSelected="1" zoomScaleNormal="100" workbookViewId="0">
      <selection activeCell="D8" sqref="D8:G8"/>
    </sheetView>
  </sheetViews>
  <sheetFormatPr defaultRowHeight="14.25" x14ac:dyDescent="0.15"/>
  <cols>
    <col min="1" max="1" width="2.625" style="53" customWidth="1"/>
    <col min="2" max="2" width="14.625" style="54" customWidth="1"/>
    <col min="3" max="3" width="6.375" style="54" customWidth="1"/>
    <col min="4" max="4" width="29.125" style="53" customWidth="1"/>
    <col min="5" max="5" width="15.5" style="53" bestFit="1" customWidth="1"/>
    <col min="6" max="6" width="4.125" style="53" customWidth="1"/>
    <col min="7" max="7" width="3.625" style="53" customWidth="1"/>
    <col min="8" max="8" width="8.625" style="54" customWidth="1"/>
    <col min="9" max="9" width="3.625" style="54" customWidth="1"/>
    <col min="10" max="10" width="2.625" style="54" customWidth="1"/>
    <col min="11" max="11" width="0.875" style="54" customWidth="1"/>
    <col min="12" max="12" width="12.875" style="51" bestFit="1" customWidth="1"/>
    <col min="13" max="13" width="102.25" style="163" customWidth="1"/>
    <col min="14" max="14" width="9" style="51" customWidth="1"/>
    <col min="15" max="16384" width="9" style="51"/>
  </cols>
  <sheetData>
    <row r="1" spans="1:15" ht="30" customHeight="1" x14ac:dyDescent="0.15">
      <c r="A1" s="218" t="s">
        <v>82</v>
      </c>
      <c r="B1" s="218"/>
      <c r="C1" s="218"/>
      <c r="D1" s="218"/>
      <c r="E1" s="218"/>
      <c r="F1" s="218"/>
      <c r="G1" s="218"/>
      <c r="H1" s="218"/>
      <c r="I1" s="218"/>
      <c r="J1" s="218"/>
      <c r="K1" s="53"/>
      <c r="M1" s="159"/>
    </row>
    <row r="2" spans="1:15" s="6" customFormat="1" ht="24" customHeight="1" x14ac:dyDescent="0.15">
      <c r="A2" s="169"/>
      <c r="B2" s="173" t="s">
        <v>212</v>
      </c>
      <c r="C2" s="229">
        <f>はじめに!B6</f>
        <v>0</v>
      </c>
      <c r="D2" s="229"/>
      <c r="E2" s="169"/>
      <c r="F2" s="169"/>
      <c r="G2" s="169"/>
      <c r="H2" s="148"/>
      <c r="I2" s="141"/>
      <c r="J2" s="141"/>
      <c r="K2" s="42"/>
      <c r="L2" s="42"/>
      <c r="M2" s="42"/>
      <c r="N2" s="42"/>
      <c r="O2" s="42"/>
    </row>
    <row r="3" spans="1:15" s="6" customFormat="1" ht="21" customHeight="1" x14ac:dyDescent="0.15">
      <c r="A3" s="228" t="s">
        <v>176</v>
      </c>
      <c r="B3" s="228"/>
      <c r="C3" s="2">
        <f>はじめに!B7</f>
        <v>0</v>
      </c>
      <c r="D3" s="2"/>
      <c r="E3" s="2"/>
      <c r="F3" s="2"/>
      <c r="G3" s="2"/>
      <c r="H3" s="2"/>
      <c r="I3" s="2"/>
      <c r="J3" s="2"/>
      <c r="M3" s="123"/>
      <c r="N3" s="124"/>
    </row>
    <row r="4" spans="1:15" s="150" customFormat="1" ht="15" customHeight="1" x14ac:dyDescent="0.15">
      <c r="A4" s="151"/>
      <c r="B4" s="152" t="s">
        <v>142</v>
      </c>
      <c r="C4" s="164"/>
      <c r="D4" s="124" t="s">
        <v>39</v>
      </c>
      <c r="I4" s="153"/>
      <c r="J4" s="153"/>
      <c r="K4" s="153"/>
      <c r="M4" s="160"/>
    </row>
    <row r="5" spans="1:15" s="50" customFormat="1" ht="15" customHeight="1" thickBot="1" x14ac:dyDescent="0.2">
      <c r="A5" s="55"/>
      <c r="B5" s="53"/>
      <c r="C5" s="165"/>
      <c r="D5" s="53" t="s">
        <v>189</v>
      </c>
      <c r="E5" s="53"/>
      <c r="F5" s="52"/>
      <c r="G5" s="52"/>
      <c r="H5" s="53"/>
      <c r="I5" s="57"/>
      <c r="J5" s="57"/>
      <c r="K5" s="57"/>
      <c r="M5" s="161" t="s">
        <v>167</v>
      </c>
    </row>
    <row r="6" spans="1:15" s="50" customFormat="1" ht="20.100000000000001" customHeight="1" thickBot="1" x14ac:dyDescent="0.2">
      <c r="A6" s="55"/>
      <c r="B6" s="53"/>
      <c r="C6" s="53"/>
      <c r="D6" s="219" t="s">
        <v>83</v>
      </c>
      <c r="E6" s="219"/>
      <c r="F6" s="219"/>
      <c r="G6" s="219"/>
      <c r="H6" s="99">
        <f>①研究経費ポイント算出表!J33</f>
        <v>0</v>
      </c>
      <c r="I6" s="220" t="s">
        <v>84</v>
      </c>
      <c r="J6" s="221"/>
      <c r="K6" s="57"/>
      <c r="M6" s="161" t="s">
        <v>141</v>
      </c>
    </row>
    <row r="7" spans="1:15" s="50" customFormat="1" ht="20.100000000000001" customHeight="1" thickBot="1" x14ac:dyDescent="0.2">
      <c r="A7" s="55"/>
      <c r="B7" s="53"/>
      <c r="C7" s="53"/>
      <c r="D7" s="52"/>
      <c r="E7" s="219" t="s">
        <v>138</v>
      </c>
      <c r="F7" s="219"/>
      <c r="G7" s="219"/>
      <c r="H7" s="99">
        <f>②人件費ポイント算出表!G32</f>
        <v>10</v>
      </c>
      <c r="I7" s="220" t="s">
        <v>84</v>
      </c>
      <c r="J7" s="221"/>
      <c r="K7" s="57"/>
      <c r="M7" s="161" t="s">
        <v>140</v>
      </c>
    </row>
    <row r="8" spans="1:15" ht="57" thickBot="1" x14ac:dyDescent="0.2">
      <c r="D8" s="219" t="s">
        <v>135</v>
      </c>
      <c r="E8" s="219"/>
      <c r="F8" s="219"/>
      <c r="G8" s="222"/>
      <c r="H8" s="100"/>
      <c r="I8" s="63"/>
      <c r="J8" s="64"/>
      <c r="K8" s="57"/>
      <c r="M8" s="162" t="s">
        <v>151</v>
      </c>
    </row>
    <row r="9" spans="1:15" ht="20.100000000000001" customHeight="1" thickBot="1" x14ac:dyDescent="0.2">
      <c r="D9" s="223" t="s">
        <v>85</v>
      </c>
      <c r="E9" s="223"/>
      <c r="F9" s="223"/>
      <c r="G9" s="223"/>
      <c r="H9" s="99">
        <f>1+①研究経費ポイント算出表!E20+①研究経費ポイント算出表!E21</f>
        <v>1</v>
      </c>
      <c r="I9" s="224" t="s">
        <v>86</v>
      </c>
      <c r="J9" s="225"/>
      <c r="K9" s="57"/>
      <c r="M9" s="161"/>
    </row>
    <row r="10" spans="1:15" ht="30" customHeight="1" x14ac:dyDescent="0.15">
      <c r="A10" s="212" t="s">
        <v>72</v>
      </c>
      <c r="B10" s="213" t="s">
        <v>87</v>
      </c>
      <c r="C10" s="217" t="s">
        <v>193</v>
      </c>
      <c r="D10" s="226"/>
      <c r="E10" s="226"/>
      <c r="F10" s="226"/>
      <c r="G10" s="227"/>
      <c r="H10" s="215">
        <f>H6*6000</f>
        <v>0</v>
      </c>
      <c r="I10" s="216"/>
      <c r="J10" s="200" t="s">
        <v>75</v>
      </c>
      <c r="K10" s="53"/>
      <c r="M10" s="161"/>
    </row>
    <row r="11" spans="1:15" ht="30" customHeight="1" x14ac:dyDescent="0.15">
      <c r="A11" s="212"/>
      <c r="B11" s="214"/>
      <c r="C11" s="217" t="s">
        <v>88</v>
      </c>
      <c r="D11" s="203"/>
      <c r="E11" s="203"/>
      <c r="F11" s="203"/>
      <c r="G11" s="204"/>
      <c r="H11" s="215"/>
      <c r="I11" s="216"/>
      <c r="J11" s="200"/>
      <c r="K11" s="53"/>
      <c r="M11" s="161"/>
    </row>
    <row r="12" spans="1:15" ht="30" customHeight="1" x14ac:dyDescent="0.15">
      <c r="A12" s="212" t="s">
        <v>76</v>
      </c>
      <c r="B12" s="213" t="s">
        <v>89</v>
      </c>
      <c r="C12" s="202" t="s">
        <v>192</v>
      </c>
      <c r="D12" s="203"/>
      <c r="E12" s="203"/>
      <c r="F12" s="203"/>
      <c r="G12" s="204"/>
      <c r="H12" s="215">
        <f>H7*4000*H8</f>
        <v>0</v>
      </c>
      <c r="I12" s="216"/>
      <c r="J12" s="200" t="s">
        <v>75</v>
      </c>
      <c r="K12" s="53"/>
      <c r="M12" s="161"/>
    </row>
    <row r="13" spans="1:15" ht="30" customHeight="1" x14ac:dyDescent="0.15">
      <c r="A13" s="212"/>
      <c r="B13" s="214"/>
      <c r="C13" s="217" t="s">
        <v>150</v>
      </c>
      <c r="D13" s="203"/>
      <c r="E13" s="203"/>
      <c r="F13" s="203"/>
      <c r="G13" s="204"/>
      <c r="H13" s="215"/>
      <c r="I13" s="216"/>
      <c r="J13" s="200"/>
      <c r="K13" s="53"/>
      <c r="M13" s="161"/>
    </row>
    <row r="14" spans="1:15" ht="30" customHeight="1" x14ac:dyDescent="0.15">
      <c r="A14" s="212" t="s">
        <v>79</v>
      </c>
      <c r="B14" s="230" t="s">
        <v>90</v>
      </c>
      <c r="C14" s="202" t="s">
        <v>190</v>
      </c>
      <c r="D14" s="203"/>
      <c r="E14" s="203"/>
      <c r="F14" s="203"/>
      <c r="G14" s="204"/>
      <c r="H14" s="215">
        <f>IF(H8="あり",((H7*4000)+H10)*0.4,(H10+H12)*0.4)</f>
        <v>0</v>
      </c>
      <c r="I14" s="216"/>
      <c r="J14" s="200" t="s">
        <v>75</v>
      </c>
      <c r="K14" s="53"/>
      <c r="M14" s="161"/>
    </row>
    <row r="15" spans="1:15" ht="30" customHeight="1" x14ac:dyDescent="0.15">
      <c r="A15" s="212"/>
      <c r="B15" s="214"/>
      <c r="C15" s="217" t="s">
        <v>148</v>
      </c>
      <c r="D15" s="203"/>
      <c r="E15" s="203"/>
      <c r="F15" s="203"/>
      <c r="G15" s="204"/>
      <c r="H15" s="215"/>
      <c r="I15" s="216"/>
      <c r="J15" s="200"/>
      <c r="K15" s="53"/>
      <c r="M15" s="161"/>
    </row>
    <row r="16" spans="1:15" ht="30" customHeight="1" x14ac:dyDescent="0.15">
      <c r="A16" s="212" t="s">
        <v>80</v>
      </c>
      <c r="B16" s="230" t="s">
        <v>91</v>
      </c>
      <c r="C16" s="202" t="s">
        <v>191</v>
      </c>
      <c r="D16" s="203"/>
      <c r="E16" s="203"/>
      <c r="F16" s="203"/>
      <c r="G16" s="204"/>
      <c r="H16" s="215">
        <f>ROUNDDOWN((H10+H7*4000+H14)*0.3,0)</f>
        <v>12000</v>
      </c>
      <c r="I16" s="216"/>
      <c r="J16" s="200" t="s">
        <v>75</v>
      </c>
      <c r="K16" s="53"/>
      <c r="M16" s="161"/>
    </row>
    <row r="17" spans="1:13" ht="30" customHeight="1" thickBot="1" x14ac:dyDescent="0.2">
      <c r="A17" s="212"/>
      <c r="B17" s="231"/>
      <c r="C17" s="205" t="s">
        <v>149</v>
      </c>
      <c r="D17" s="206"/>
      <c r="E17" s="206"/>
      <c r="F17" s="206"/>
      <c r="G17" s="207"/>
      <c r="H17" s="232"/>
      <c r="I17" s="233"/>
      <c r="J17" s="201"/>
      <c r="K17" s="53"/>
      <c r="M17" s="161"/>
    </row>
    <row r="18" spans="1:13" ht="30" customHeight="1" thickBot="1" x14ac:dyDescent="0.2">
      <c r="B18" s="95" t="s">
        <v>93</v>
      </c>
      <c r="C18" s="210" t="s">
        <v>94</v>
      </c>
      <c r="D18" s="211"/>
      <c r="E18" s="211"/>
      <c r="F18" s="211"/>
      <c r="G18" s="211"/>
      <c r="H18" s="208">
        <f>SUM(H10:I17)</f>
        <v>12000</v>
      </c>
      <c r="I18" s="209"/>
      <c r="J18" s="96" t="s">
        <v>75</v>
      </c>
      <c r="K18" s="52"/>
      <c r="L18" s="68"/>
      <c r="M18" s="161" t="s">
        <v>184</v>
      </c>
    </row>
    <row r="19" spans="1:13" x14ac:dyDescent="0.15">
      <c r="B19" s="69"/>
      <c r="C19" s="69"/>
      <c r="D19" s="67"/>
      <c r="E19" s="67"/>
      <c r="F19" s="67"/>
      <c r="G19" s="67"/>
      <c r="H19" s="70"/>
      <c r="I19" s="71"/>
      <c r="J19" s="71"/>
      <c r="K19" s="71"/>
      <c r="L19" s="68"/>
    </row>
    <row r="20" spans="1:13" ht="21" customHeight="1" thickBot="1" x14ac:dyDescent="0.2">
      <c r="A20" s="188" t="s">
        <v>143</v>
      </c>
      <c r="B20" s="188"/>
      <c r="C20" s="188"/>
      <c r="D20" s="188"/>
      <c r="E20" s="188"/>
      <c r="F20" s="188"/>
      <c r="G20" s="188"/>
      <c r="H20" s="188"/>
      <c r="I20" s="188"/>
      <c r="J20" s="188"/>
      <c r="K20" s="188"/>
      <c r="L20" s="68"/>
    </row>
    <row r="21" spans="1:13" ht="20.100000000000001" customHeight="1" x14ac:dyDescent="0.15">
      <c r="A21" s="72"/>
      <c r="B21" s="114" t="s">
        <v>96</v>
      </c>
      <c r="C21" s="176" t="s">
        <v>144</v>
      </c>
      <c r="D21" s="177"/>
      <c r="E21" s="105" t="s">
        <v>108</v>
      </c>
      <c r="F21" s="106">
        <v>30</v>
      </c>
      <c r="G21" s="106" t="s">
        <v>97</v>
      </c>
      <c r="H21" s="234">
        <f>ROUNDUP($H$18*F21/100,-3)</f>
        <v>4000</v>
      </c>
      <c r="I21" s="189"/>
      <c r="J21" s="102" t="s">
        <v>75</v>
      </c>
      <c r="K21" s="71"/>
      <c r="M21" s="161" t="s">
        <v>185</v>
      </c>
    </row>
    <row r="22" spans="1:13" ht="20.100000000000001" customHeight="1" x14ac:dyDescent="0.15">
      <c r="A22" s="72"/>
      <c r="B22" s="115" t="s">
        <v>99</v>
      </c>
      <c r="C22" s="178" t="s">
        <v>145</v>
      </c>
      <c r="D22" s="179"/>
      <c r="E22" s="107" t="s">
        <v>108</v>
      </c>
      <c r="F22" s="65">
        <f>50/(H9-2)</f>
        <v>-50</v>
      </c>
      <c r="G22" s="65" t="s">
        <v>97</v>
      </c>
      <c r="H22" s="193">
        <f>ROUNDUP($H$18*F22/100,-3)</f>
        <v>-6000</v>
      </c>
      <c r="I22" s="194"/>
      <c r="J22" s="103" t="s">
        <v>75</v>
      </c>
      <c r="K22" s="71"/>
      <c r="M22" s="161" t="s">
        <v>186</v>
      </c>
    </row>
    <row r="23" spans="1:13" ht="20.100000000000001" customHeight="1" thickBot="1" x14ac:dyDescent="0.2">
      <c r="A23" s="72"/>
      <c r="B23" s="116" t="s">
        <v>101</v>
      </c>
      <c r="C23" s="180" t="s">
        <v>146</v>
      </c>
      <c r="D23" s="181"/>
      <c r="E23" s="108" t="s">
        <v>108</v>
      </c>
      <c r="F23" s="109">
        <v>20</v>
      </c>
      <c r="G23" s="109" t="s">
        <v>97</v>
      </c>
      <c r="H23" s="235">
        <f>ROUNDUP($H$18*F23/100,-3)</f>
        <v>3000</v>
      </c>
      <c r="I23" s="236"/>
      <c r="J23" s="104" t="s">
        <v>75</v>
      </c>
      <c r="K23" s="101"/>
      <c r="M23" s="161" t="s">
        <v>187</v>
      </c>
    </row>
    <row r="24" spans="1:13" ht="20.100000000000001" customHeight="1" x14ac:dyDescent="0.15">
      <c r="A24" s="72"/>
      <c r="B24" s="73"/>
      <c r="C24" s="73"/>
      <c r="D24" s="52"/>
      <c r="E24" s="52"/>
      <c r="F24" s="57"/>
      <c r="G24" s="57"/>
      <c r="H24" s="74"/>
      <c r="I24" s="74"/>
      <c r="J24" s="71"/>
      <c r="K24" s="71"/>
    </row>
    <row r="25" spans="1:13" ht="20.100000000000001" customHeight="1" x14ac:dyDescent="0.15">
      <c r="A25" s="188" t="s">
        <v>103</v>
      </c>
      <c r="B25" s="188"/>
      <c r="C25" s="188"/>
      <c r="D25" s="188"/>
      <c r="E25" s="188"/>
      <c r="F25" s="188"/>
      <c r="G25" s="188"/>
      <c r="H25" s="188"/>
      <c r="I25" s="188"/>
      <c r="J25" s="188"/>
      <c r="K25" s="188"/>
    </row>
    <row r="26" spans="1:13" ht="15" thickBot="1" x14ac:dyDescent="0.2">
      <c r="A26" s="72"/>
      <c r="B26" s="73"/>
      <c r="C26" s="73"/>
      <c r="D26" s="52"/>
      <c r="E26" s="52"/>
      <c r="F26" s="57"/>
      <c r="G26" s="57"/>
      <c r="H26" s="74"/>
      <c r="I26" s="74"/>
      <c r="J26" s="71"/>
      <c r="K26" s="71"/>
    </row>
    <row r="27" spans="1:13" ht="20.100000000000001" customHeight="1" x14ac:dyDescent="0.15">
      <c r="A27" s="72"/>
      <c r="B27" s="117" t="s">
        <v>104</v>
      </c>
      <c r="C27" s="182" t="s">
        <v>147</v>
      </c>
      <c r="D27" s="183"/>
      <c r="E27" s="105"/>
      <c r="F27" s="106" t="s">
        <v>102</v>
      </c>
      <c r="G27" s="106" t="s">
        <v>97</v>
      </c>
      <c r="H27" s="189">
        <f>H22</f>
        <v>-6000</v>
      </c>
      <c r="I27" s="190"/>
      <c r="J27" s="102" t="s">
        <v>75</v>
      </c>
      <c r="K27" s="110"/>
      <c r="M27" s="161"/>
    </row>
    <row r="28" spans="1:13" ht="20.100000000000001" customHeight="1" x14ac:dyDescent="0.15">
      <c r="A28" s="72" t="s">
        <v>92</v>
      </c>
      <c r="B28" s="118" t="s">
        <v>107</v>
      </c>
      <c r="C28" s="198" t="s">
        <v>194</v>
      </c>
      <c r="D28" s="199"/>
      <c r="E28" s="107" t="s">
        <v>108</v>
      </c>
      <c r="F28" s="65" t="s">
        <v>102</v>
      </c>
      <c r="G28" s="65" t="s">
        <v>97</v>
      </c>
      <c r="H28" s="197">
        <f>ROUNDUP($H$21*20/100,-3)</f>
        <v>1000</v>
      </c>
      <c r="I28" s="194"/>
      <c r="J28" s="103" t="s">
        <v>75</v>
      </c>
      <c r="K28" s="71"/>
      <c r="M28" s="161" t="s">
        <v>181</v>
      </c>
    </row>
    <row r="29" spans="1:13" ht="20.100000000000001" customHeight="1" x14ac:dyDescent="0.15">
      <c r="A29" s="72" t="s">
        <v>95</v>
      </c>
      <c r="B29" s="118" t="s">
        <v>109</v>
      </c>
      <c r="C29" s="198" t="s">
        <v>195</v>
      </c>
      <c r="D29" s="199"/>
      <c r="E29" s="107" t="s">
        <v>108</v>
      </c>
      <c r="F29" s="65" t="s">
        <v>102</v>
      </c>
      <c r="G29" s="65" t="s">
        <v>97</v>
      </c>
      <c r="H29" s="197">
        <f>ROUNDUP($H$18*20/100,-3)</f>
        <v>3000</v>
      </c>
      <c r="I29" s="194"/>
      <c r="J29" s="103" t="s">
        <v>75</v>
      </c>
      <c r="K29" s="71"/>
      <c r="M29" s="161" t="s">
        <v>182</v>
      </c>
    </row>
    <row r="30" spans="1:13" ht="20.100000000000001" customHeight="1" x14ac:dyDescent="0.15">
      <c r="A30" s="72" t="s">
        <v>98</v>
      </c>
      <c r="B30" s="119" t="s">
        <v>47</v>
      </c>
      <c r="C30" s="184" t="s">
        <v>196</v>
      </c>
      <c r="D30" s="185"/>
      <c r="E30" s="111"/>
      <c r="F30" s="112" t="s">
        <v>102</v>
      </c>
      <c r="G30" s="112" t="s">
        <v>97</v>
      </c>
      <c r="H30" s="191">
        <v>80000</v>
      </c>
      <c r="I30" s="192"/>
      <c r="J30" s="113" t="s">
        <v>75</v>
      </c>
      <c r="K30" s="71"/>
      <c r="M30" s="161" t="s">
        <v>183</v>
      </c>
    </row>
    <row r="31" spans="1:13" ht="20.100000000000001" customHeight="1" x14ac:dyDescent="0.15">
      <c r="A31" s="72" t="s">
        <v>98</v>
      </c>
      <c r="B31" s="118" t="s">
        <v>105</v>
      </c>
      <c r="C31" s="184" t="s">
        <v>196</v>
      </c>
      <c r="D31" s="185"/>
      <c r="E31" s="107"/>
      <c r="F31" s="65" t="s">
        <v>102</v>
      </c>
      <c r="G31" s="65" t="s">
        <v>97</v>
      </c>
      <c r="H31" s="193">
        <v>30000</v>
      </c>
      <c r="I31" s="194"/>
      <c r="J31" s="103" t="s">
        <v>75</v>
      </c>
      <c r="K31" s="71"/>
      <c r="M31" s="161" t="s">
        <v>183</v>
      </c>
    </row>
    <row r="32" spans="1:13" ht="20.100000000000001" customHeight="1" x14ac:dyDescent="0.15">
      <c r="A32" s="72" t="s">
        <v>100</v>
      </c>
      <c r="B32" s="118" t="s">
        <v>106</v>
      </c>
      <c r="C32" s="184" t="s">
        <v>196</v>
      </c>
      <c r="D32" s="185"/>
      <c r="E32" s="107"/>
      <c r="F32" s="65" t="s">
        <v>102</v>
      </c>
      <c r="G32" s="65" t="s">
        <v>97</v>
      </c>
      <c r="H32" s="193">
        <v>30000</v>
      </c>
      <c r="I32" s="194"/>
      <c r="J32" s="103" t="s">
        <v>75</v>
      </c>
      <c r="K32" s="71"/>
      <c r="M32" s="161" t="s">
        <v>183</v>
      </c>
    </row>
    <row r="33" spans="1:13" ht="20.100000000000001" customHeight="1" thickBot="1" x14ac:dyDescent="0.2">
      <c r="A33" s="72" t="s">
        <v>177</v>
      </c>
      <c r="B33" s="155" t="s">
        <v>178</v>
      </c>
      <c r="C33" s="186" t="s">
        <v>197</v>
      </c>
      <c r="D33" s="187"/>
      <c r="E33" s="156"/>
      <c r="F33" s="157" t="s">
        <v>102</v>
      </c>
      <c r="G33" s="157" t="s">
        <v>97</v>
      </c>
      <c r="H33" s="195">
        <v>50000</v>
      </c>
      <c r="I33" s="196"/>
      <c r="J33" s="158" t="s">
        <v>75</v>
      </c>
      <c r="K33" s="71"/>
      <c r="M33" s="161" t="s">
        <v>183</v>
      </c>
    </row>
    <row r="35" spans="1:13" x14ac:dyDescent="0.15">
      <c r="B35" s="175" t="s">
        <v>81</v>
      </c>
      <c r="C35" s="175"/>
      <c r="D35" s="175"/>
      <c r="E35" s="175"/>
      <c r="F35" s="175"/>
      <c r="G35" s="175"/>
      <c r="H35" s="175"/>
      <c r="I35" s="175"/>
      <c r="J35" s="175"/>
    </row>
    <row r="36" spans="1:13" x14ac:dyDescent="0.15">
      <c r="H36" s="154"/>
      <c r="I36" s="53" t="s">
        <v>188</v>
      </c>
    </row>
    <row r="37" spans="1:13" x14ac:dyDescent="0.15">
      <c r="H37" s="54" t="s">
        <v>179</v>
      </c>
      <c r="I37" s="54" t="s">
        <v>180</v>
      </c>
    </row>
  </sheetData>
  <mergeCells count="59">
    <mergeCell ref="C32:D32"/>
    <mergeCell ref="H32:I32"/>
    <mergeCell ref="A10:A11"/>
    <mergeCell ref="B10:B11"/>
    <mergeCell ref="H10:I11"/>
    <mergeCell ref="A14:A15"/>
    <mergeCell ref="B14:B15"/>
    <mergeCell ref="H14:I15"/>
    <mergeCell ref="A16:A17"/>
    <mergeCell ref="B16:B17"/>
    <mergeCell ref="H16:I17"/>
    <mergeCell ref="H21:I21"/>
    <mergeCell ref="H22:I22"/>
    <mergeCell ref="H23:I23"/>
    <mergeCell ref="H29:I29"/>
    <mergeCell ref="J10:J11"/>
    <mergeCell ref="A1:J1"/>
    <mergeCell ref="D6:G6"/>
    <mergeCell ref="I6:J6"/>
    <mergeCell ref="E7:G7"/>
    <mergeCell ref="I7:J7"/>
    <mergeCell ref="D8:G8"/>
    <mergeCell ref="D9:G9"/>
    <mergeCell ref="I9:J9"/>
    <mergeCell ref="C10:G10"/>
    <mergeCell ref="C11:G11"/>
    <mergeCell ref="A3:B3"/>
    <mergeCell ref="C2:D2"/>
    <mergeCell ref="J14:J15"/>
    <mergeCell ref="A12:A13"/>
    <mergeCell ref="B12:B13"/>
    <mergeCell ref="H12:I13"/>
    <mergeCell ref="J12:J13"/>
    <mergeCell ref="C12:G12"/>
    <mergeCell ref="C13:G13"/>
    <mergeCell ref="C14:G14"/>
    <mergeCell ref="C15:G15"/>
    <mergeCell ref="J16:J17"/>
    <mergeCell ref="C16:G16"/>
    <mergeCell ref="C17:G17"/>
    <mergeCell ref="H18:I18"/>
    <mergeCell ref="A20:K20"/>
    <mergeCell ref="C18:G18"/>
    <mergeCell ref="B35:J35"/>
    <mergeCell ref="C21:D21"/>
    <mergeCell ref="C22:D22"/>
    <mergeCell ref="C23:D23"/>
    <mergeCell ref="C27:D27"/>
    <mergeCell ref="C30:D30"/>
    <mergeCell ref="C31:D31"/>
    <mergeCell ref="C33:D33"/>
    <mergeCell ref="A25:K25"/>
    <mergeCell ref="H27:I27"/>
    <mergeCell ref="H30:I30"/>
    <mergeCell ref="H31:I31"/>
    <mergeCell ref="H33:I33"/>
    <mergeCell ref="H28:I28"/>
    <mergeCell ref="C28:D28"/>
    <mergeCell ref="C29:D29"/>
  </mergeCells>
  <phoneticPr fontId="1"/>
  <dataValidations count="1">
    <dataValidation type="list" allowBlank="1" showInputMessage="1" showErrorMessage="1" sqref="H8" xr:uid="{EDF82CC9-A2F6-487E-AD65-C34E026CCBDF}">
      <formula1>"1.0,0.7,0.6,0.5"</formula1>
    </dataValidation>
  </dataValidations>
  <pageMargins left="0.6692913385826772" right="0.31496062992125984" top="0.43307086614173229" bottom="0.15748031496062992" header="0.27559055118110237" footer="0.19685039370078741"/>
  <pageSetup paperSize="9"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872FD9179B5384586EEFE3198857BCC" ma:contentTypeVersion="10" ma:contentTypeDescription="新しいドキュメントを作成します。" ma:contentTypeScope="" ma:versionID="6887da8c035a58dfef8c42dc32a4d448">
  <xsd:schema xmlns:xsd="http://www.w3.org/2001/XMLSchema" xmlns:xs="http://www.w3.org/2001/XMLSchema" xmlns:p="http://schemas.microsoft.com/office/2006/metadata/properties" xmlns:ns2="4400f824-5d57-4652-ac2d-341917183790" xmlns:ns3="8c0ce118-ad66-42fa-856b-332a597f65ed" targetNamespace="http://schemas.microsoft.com/office/2006/metadata/properties" ma:root="true" ma:fieldsID="65fbc13b6e70a73129252438cf4bb480" ns2:_="" ns3:_="">
    <xsd:import namespace="4400f824-5d57-4652-ac2d-341917183790"/>
    <xsd:import namespace="8c0ce118-ad66-42fa-856b-332a597f65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00f824-5d57-4652-ac2d-341917183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c487eae-335d-4ca1-a608-f1df629c141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0ce118-ad66-42fa-856b-332a597f65e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28dbd7f-9c94-43eb-9a40-d23ff8f9174d}" ma:internalName="TaxCatchAll" ma:showField="CatchAllData" ma:web="8c0ce118-ad66-42fa-856b-332a597f6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c0ce118-ad66-42fa-856b-332a597f65ed" xsi:nil="true"/>
    <lcf76f155ced4ddcb4097134ff3c332f xmlns="4400f824-5d57-4652-ac2d-34191718379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00AD10-9FA1-4F3D-B586-6258629F5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00f824-5d57-4652-ac2d-341917183790"/>
    <ds:schemaRef ds:uri="8c0ce118-ad66-42fa-856b-332a597f6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1F6E5B-699F-4A07-B489-7FC8572E600C}">
  <ds:schemaRefs>
    <ds:schemaRef ds:uri="http://schemas.microsoft.com/office/2006/metadata/properties"/>
    <ds:schemaRef ds:uri="http://schemas.microsoft.com/office/infopath/2007/PartnerControls"/>
    <ds:schemaRef ds:uri="8c0ce118-ad66-42fa-856b-332a597f65ed"/>
    <ds:schemaRef ds:uri="4400f824-5d57-4652-ac2d-341917183790"/>
  </ds:schemaRefs>
</ds:datastoreItem>
</file>

<file path=customXml/itemProps3.xml><?xml version="1.0" encoding="utf-8"?>
<ds:datastoreItem xmlns:ds="http://schemas.openxmlformats.org/officeDocument/2006/customXml" ds:itemID="{8BD1443C-5A4F-4F12-B9F3-72FF8B4B09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はじめに</vt:lpstr>
      <vt:lpstr>積算書（固定費） </vt:lpstr>
      <vt:lpstr>①研究経費ポイント算出表</vt:lpstr>
      <vt:lpstr>②人件費ポイント算出表</vt:lpstr>
      <vt:lpstr>積算書（変動費）</vt:lpstr>
      <vt:lpstr>①研究経費ポイント算出表!Print_Area</vt:lpstr>
      <vt:lpstr>②人件費ポイント算出表!Print_Area</vt:lpstr>
      <vt:lpstr>はじめに!Print_Area</vt:lpstr>
      <vt:lpstr>'積算書（固定費） '!Print_Area</vt:lpstr>
      <vt:lpstr>'積算書（変動費）'!Print_Area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0x0101001872FD9179B5384586EEFE3198857BCC</vt:lpwstr>
  </property>
  <property fmtid="{D5CDD505-2E9C-101B-9397-08002B2CF9AE}" pid="3" name="MediaServiceImageTags">
    <vt:lpwstr/>
  </property>
</Properties>
</file>